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omic Analysis\03 ANA\01 SUT Benchmark Project\2020 SUT framework\Final SUT Condensed\2025\For the Web\Web 3 June 2025\"/>
    </mc:Choice>
  </mc:AlternateContent>
  <bookViews>
    <workbookView xWindow="-108" yWindow="-108" windowWidth="19428" windowHeight="11628" tabRatio="643"/>
  </bookViews>
  <sheets>
    <sheet name="1. value added (current)" sheetId="10" r:id="rId1"/>
    <sheet name="2. value added (constant)" sheetId="39" r:id="rId2"/>
    <sheet name="3. prod &amp; gen of inc acc (cur)" sheetId="43" r:id="rId3"/>
    <sheet name="4. prod acc (constant)" sheetId="45" r:id="rId4"/>
    <sheet name="5. indices" sheetId="41" r:id="rId5"/>
  </sheets>
  <definedNames>
    <definedName name="_xlnm.Print_Area" localSheetId="0">'1. value added (current)'!$V$3:$AA$167</definedName>
    <definedName name="_xlnm.Print_Area" localSheetId="1">'2. value added (constant)'!$F$3:$K$113</definedName>
    <definedName name="_xlnm.Print_Area" localSheetId="2">'3. prod &amp; gen of inc acc (cur)'!$V$3:$AA$106</definedName>
    <definedName name="_xlnm.Print_Area" localSheetId="3">'4. prod acc (constant)'!$V$3:$AA$52</definedName>
    <definedName name="_xlnm.Print_Area" localSheetId="4">'5. indices'!$V$3:$AA$59</definedName>
    <definedName name="_xlnm.Print_Titles" localSheetId="0">'1. value added (current)'!$A:$B</definedName>
    <definedName name="_xlnm.Print_Titles" localSheetId="1">'2. value added (constant)'!$A:$B</definedName>
    <definedName name="_xlnm.Print_Titles" localSheetId="2">'3. prod &amp; gen of inc acc (cur)'!$A:$B</definedName>
    <definedName name="_xlnm.Print_Titles" localSheetId="3">'4. prod acc (constant)'!$A:$B</definedName>
    <definedName name="_xlnm.Print_Titles" localSheetId="4">'5. indices'!$A:$B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8" i="10" l="1"/>
  <c r="AF107" i="10"/>
  <c r="AF106" i="10"/>
  <c r="AF105" i="10"/>
  <c r="AF104" i="10"/>
  <c r="AF103" i="10"/>
  <c r="AF102" i="10"/>
  <c r="AF101" i="10"/>
  <c r="AF100" i="10"/>
  <c r="AF99" i="10"/>
  <c r="AF98" i="10"/>
  <c r="AF97" i="10"/>
  <c r="AF96" i="10"/>
  <c r="AF95" i="10"/>
  <c r="AF94" i="10"/>
  <c r="AF93" i="10"/>
  <c r="AF92" i="10"/>
  <c r="AF91" i="10"/>
  <c r="AF90" i="10"/>
  <c r="AF89" i="10"/>
  <c r="AF88" i="10"/>
  <c r="AF87" i="10"/>
  <c r="AF86" i="10"/>
  <c r="AF85" i="10"/>
  <c r="AF84" i="10"/>
  <c r="AF83" i="10"/>
  <c r="AF82" i="10"/>
  <c r="AF81" i="10"/>
  <c r="AF80" i="10"/>
  <c r="AF79" i="10"/>
  <c r="AF78" i="10"/>
  <c r="AF77" i="10"/>
  <c r="AF76" i="10"/>
  <c r="AF75" i="10"/>
  <c r="AF74" i="10"/>
  <c r="AF73" i="10"/>
  <c r="AF72" i="10"/>
  <c r="AF71" i="10"/>
  <c r="AF70" i="10"/>
  <c r="AF69" i="10"/>
  <c r="AF68" i="10"/>
  <c r="AF67" i="10"/>
  <c r="AF66" i="10"/>
  <c r="AF65" i="10"/>
  <c r="AF64" i="10"/>
  <c r="AF63" i="10"/>
  <c r="AF8" i="41" l="1"/>
  <c r="AF9" i="41"/>
  <c r="AF12" i="41"/>
  <c r="AF14" i="41"/>
  <c r="AF15" i="41"/>
  <c r="AF101" i="43" l="1"/>
  <c r="AF103" i="43"/>
  <c r="AF34" i="41"/>
  <c r="AF100" i="43"/>
  <c r="AF99" i="43"/>
  <c r="AF104" i="43"/>
  <c r="AF102" i="43"/>
  <c r="AF106" i="43"/>
  <c r="AF105" i="43"/>
  <c r="AF51" i="45"/>
  <c r="AF34" i="10"/>
  <c r="AF52" i="10"/>
  <c r="AF41" i="10"/>
  <c r="AF46" i="45"/>
  <c r="AF50" i="45" s="1"/>
  <c r="AF29" i="41"/>
  <c r="AF49" i="45"/>
  <c r="AF10" i="41"/>
  <c r="AF34" i="39"/>
  <c r="AF28" i="41"/>
  <c r="AF11" i="41"/>
  <c r="AF41" i="39"/>
  <c r="AF38" i="41"/>
  <c r="AF33" i="41"/>
  <c r="AF32" i="41"/>
  <c r="AF16" i="41"/>
  <c r="AF26" i="41"/>
  <c r="AF31" i="41"/>
  <c r="AF7" i="41"/>
  <c r="AF30" i="41"/>
  <c r="AF13" i="41"/>
  <c r="AF46" i="39"/>
  <c r="AF19" i="41"/>
  <c r="AF35" i="41"/>
  <c r="AF27" i="41"/>
  <c r="AF46" i="10"/>
  <c r="AF18" i="10"/>
  <c r="AF18" i="41"/>
  <c r="AF52" i="39"/>
  <c r="AF18" i="39"/>
  <c r="Y60" i="39"/>
  <c r="Z60" i="39"/>
  <c r="AA60" i="39"/>
  <c r="AF53" i="10" l="1"/>
  <c r="AF56" i="10" s="1"/>
  <c r="AF110" i="39"/>
  <c r="AF37" i="41"/>
  <c r="AF53" i="39"/>
  <c r="AF17" i="41" s="1"/>
  <c r="AD54" i="39"/>
  <c r="AF109" i="39"/>
  <c r="AD110" i="39"/>
  <c r="AF36" i="41" l="1"/>
  <c r="AF56" i="39"/>
  <c r="AE109" i="39"/>
  <c r="AD109" i="39"/>
  <c r="AC60" i="39"/>
  <c r="AF20" i="41" l="1"/>
  <c r="AF39" i="41"/>
  <c r="AB60" i="39" l="1"/>
  <c r="AD60" i="39" l="1"/>
  <c r="AB34" i="39" l="1"/>
  <c r="AC34" i="39"/>
  <c r="AC41" i="39" l="1"/>
  <c r="AB49" i="45"/>
  <c r="AB50" i="45"/>
  <c r="AC49" i="45"/>
  <c r="AC50" i="45"/>
  <c r="AB41" i="39"/>
  <c r="AC18" i="39"/>
  <c r="AB46" i="39"/>
  <c r="AC51" i="45"/>
  <c r="AC46" i="39"/>
  <c r="AB51" i="45"/>
  <c r="AB18" i="39"/>
  <c r="AB52" i="39"/>
  <c r="AB53" i="39" l="1"/>
  <c r="AB56" i="39" s="1"/>
  <c r="AC31" i="41" l="1"/>
  <c r="AC52" i="39"/>
  <c r="AC53" i="39" l="1"/>
  <c r="AC56" i="39" s="1"/>
  <c r="AF74" i="39"/>
  <c r="AF106" i="39" l="1"/>
  <c r="AF142" i="10" l="1"/>
  <c r="AF144" i="10"/>
  <c r="AF134" i="10"/>
  <c r="AF90" i="39" l="1"/>
  <c r="AF83" i="39"/>
  <c r="AF125" i="10" l="1"/>
  <c r="AC26" i="41" l="1"/>
  <c r="AC27" i="41"/>
  <c r="AC28" i="41"/>
  <c r="AC29" i="41"/>
  <c r="AC30" i="41"/>
  <c r="AC32" i="41"/>
  <c r="AC33" i="41"/>
  <c r="AC34" i="41"/>
  <c r="AC35" i="41"/>
  <c r="AC36" i="41"/>
  <c r="AC37" i="41"/>
  <c r="AC38" i="41"/>
  <c r="AC39" i="41"/>
  <c r="AE19" i="41" l="1"/>
  <c r="AF161" i="10"/>
  <c r="AF160" i="10"/>
  <c r="AE160" i="10" l="1"/>
  <c r="AE18" i="41"/>
  <c r="AD19" i="41"/>
  <c r="AD18" i="41"/>
  <c r="AE161" i="10"/>
  <c r="AE38" i="41"/>
  <c r="AF57" i="41" s="1"/>
  <c r="AE37" i="41"/>
  <c r="AF56" i="41" s="1"/>
  <c r="AD38" i="41"/>
  <c r="AD37" i="41"/>
  <c r="AE110" i="39"/>
  <c r="AD56" i="41" l="1"/>
  <c r="AD57" i="41"/>
  <c r="AE56" i="41"/>
  <c r="AE57" i="41"/>
  <c r="AF154" i="10"/>
  <c r="AF105" i="39"/>
  <c r="AF103" i="39"/>
  <c r="AF153" i="10"/>
  <c r="AF156" i="10"/>
  <c r="AF104" i="39"/>
  <c r="AF155" i="10"/>
  <c r="AF102" i="39"/>
  <c r="AF157" i="10"/>
  <c r="AD46" i="45"/>
  <c r="AE46" i="45"/>
  <c r="AF98" i="39"/>
  <c r="AF100" i="39"/>
  <c r="AF99" i="39"/>
  <c r="AF149" i="10"/>
  <c r="AF151" i="10"/>
  <c r="AF150" i="10"/>
  <c r="AF97" i="39"/>
  <c r="AF148" i="10"/>
  <c r="AF95" i="39"/>
  <c r="AF146" i="10"/>
  <c r="AF141" i="10"/>
  <c r="AF94" i="39"/>
  <c r="AF145" i="10"/>
  <c r="AF93" i="39"/>
  <c r="AF92" i="39"/>
  <c r="AF143" i="10"/>
  <c r="AF91" i="39"/>
  <c r="AD12" i="41"/>
  <c r="AF138" i="10"/>
  <c r="AF87" i="39"/>
  <c r="AF86" i="39"/>
  <c r="AF137" i="10"/>
  <c r="AF85" i="39"/>
  <c r="AF136" i="10"/>
  <c r="AF84" i="39"/>
  <c r="AF135" i="10"/>
  <c r="AE83" i="39"/>
  <c r="AF82" i="39"/>
  <c r="AF133" i="10"/>
  <c r="AF81" i="39"/>
  <c r="AF132" i="10"/>
  <c r="AF131" i="10"/>
  <c r="AF80" i="39"/>
  <c r="AF79" i="39"/>
  <c r="AF130" i="10"/>
  <c r="AF78" i="39"/>
  <c r="AF129" i="10"/>
  <c r="AE15" i="41" l="1"/>
  <c r="AE13" i="41"/>
  <c r="AE103" i="43"/>
  <c r="AD103" i="43"/>
  <c r="AD10" i="41"/>
  <c r="AD16" i="41"/>
  <c r="AD31" i="41"/>
  <c r="AE81" i="39"/>
  <c r="AE10" i="41"/>
  <c r="AD9" i="41"/>
  <c r="AE92" i="39"/>
  <c r="AE79" i="39"/>
  <c r="AE105" i="39"/>
  <c r="AE144" i="10"/>
  <c r="AE155" i="10"/>
  <c r="AE129" i="10"/>
  <c r="AE131" i="10"/>
  <c r="AE136" i="10"/>
  <c r="AE142" i="10"/>
  <c r="AE31" i="41"/>
  <c r="AF50" i="41" s="1"/>
  <c r="AE141" i="10"/>
  <c r="AE150" i="10"/>
  <c r="AE32" i="41"/>
  <c r="AF51" i="41" s="1"/>
  <c r="AE146" i="10"/>
  <c r="AE130" i="10"/>
  <c r="AE132" i="10"/>
  <c r="AE134" i="10"/>
  <c r="AE138" i="10"/>
  <c r="AE143" i="10"/>
  <c r="AE151" i="10"/>
  <c r="AE157" i="10"/>
  <c r="AE145" i="10"/>
  <c r="AE154" i="10"/>
  <c r="AE133" i="10"/>
  <c r="AE137" i="10"/>
  <c r="AE149" i="10"/>
  <c r="AE148" i="10"/>
  <c r="AE153" i="10"/>
  <c r="AE135" i="10"/>
  <c r="AE29" i="41"/>
  <c r="AF48" i="41" s="1"/>
  <c r="AE9" i="41"/>
  <c r="AE28" i="41"/>
  <c r="AF47" i="41" s="1"/>
  <c r="AD32" i="41"/>
  <c r="AE14" i="41"/>
  <c r="AD35" i="41"/>
  <c r="AE90" i="39"/>
  <c r="AE12" i="41"/>
  <c r="AD13" i="41"/>
  <c r="AE33" i="41"/>
  <c r="AF52" i="41" s="1"/>
  <c r="AD29" i="41"/>
  <c r="AE34" i="41"/>
  <c r="AF53" i="41" s="1"/>
  <c r="AD82" i="39"/>
  <c r="AD84" i="39"/>
  <c r="AD87" i="39"/>
  <c r="AD93" i="39"/>
  <c r="AE41" i="10"/>
  <c r="AF147" i="10" s="1"/>
  <c r="AD106" i="39"/>
  <c r="AD103" i="39"/>
  <c r="AD104" i="39"/>
  <c r="AD78" i="39"/>
  <c r="AD74" i="39"/>
  <c r="AD85" i="39"/>
  <c r="AD105" i="39"/>
  <c r="AD86" i="39"/>
  <c r="AD80" i="39"/>
  <c r="AD91" i="39"/>
  <c r="AD79" i="39"/>
  <c r="AD81" i="39"/>
  <c r="AD83" i="39"/>
  <c r="AD90" i="39"/>
  <c r="AD92" i="39"/>
  <c r="AD94" i="39"/>
  <c r="AD97" i="39"/>
  <c r="AE82" i="39"/>
  <c r="AE84" i="39"/>
  <c r="AE87" i="39"/>
  <c r="AE93" i="39"/>
  <c r="AE103" i="39"/>
  <c r="AE46" i="10"/>
  <c r="AF152" i="10" s="1"/>
  <c r="AE80" i="39"/>
  <c r="AE91" i="39"/>
  <c r="AD41" i="39"/>
  <c r="AD95" i="39"/>
  <c r="AE94" i="39"/>
  <c r="AE104" i="39"/>
  <c r="AE52" i="10"/>
  <c r="AF158" i="10" s="1"/>
  <c r="AE97" i="39"/>
  <c r="AE41" i="39"/>
  <c r="AF96" i="39" s="1"/>
  <c r="AE95" i="39"/>
  <c r="AE46" i="39"/>
  <c r="AF101" i="39" s="1"/>
  <c r="AE78" i="39"/>
  <c r="AE74" i="39"/>
  <c r="AE85" i="39"/>
  <c r="AE86" i="39"/>
  <c r="AF88" i="39"/>
  <c r="AE11" i="41" l="1"/>
  <c r="AD34" i="41"/>
  <c r="AE53" i="41" s="1"/>
  <c r="AD50" i="41"/>
  <c r="AD51" i="41"/>
  <c r="AD54" i="41"/>
  <c r="AD48" i="41"/>
  <c r="AE96" i="39"/>
  <c r="AE158" i="10"/>
  <c r="AE152" i="10"/>
  <c r="AE147" i="10"/>
  <c r="AE156" i="10"/>
  <c r="AE51" i="41"/>
  <c r="AE50" i="41"/>
  <c r="AD15" i="41"/>
  <c r="AE102" i="39"/>
  <c r="AE48" i="41"/>
  <c r="AD96" i="39"/>
  <c r="AD102" i="39"/>
  <c r="AE34" i="39"/>
  <c r="AF89" i="39" s="1"/>
  <c r="AF139" i="10"/>
  <c r="AD53" i="41" l="1"/>
  <c r="AD11" i="41"/>
  <c r="AE30" i="41"/>
  <c r="AF49" i="41" s="1"/>
  <c r="AE139" i="10"/>
  <c r="AD30" i="41"/>
  <c r="AE88" i="39"/>
  <c r="AD34" i="39"/>
  <c r="AD88" i="39"/>
  <c r="AD49" i="41" l="1"/>
  <c r="AE49" i="41"/>
  <c r="AD89" i="39"/>
  <c r="AE89" i="39"/>
  <c r="AF126" i="10" l="1"/>
  <c r="AF127" i="10"/>
  <c r="AE127" i="10" l="1"/>
  <c r="AE126" i="10"/>
  <c r="AF128" i="10"/>
  <c r="AE128" i="10" l="1"/>
  <c r="AE34" i="10"/>
  <c r="AF140" i="10" s="1"/>
  <c r="AE125" i="10" l="1"/>
  <c r="AD28" i="41"/>
  <c r="AF77" i="39"/>
  <c r="AF75" i="39"/>
  <c r="AF76" i="39"/>
  <c r="AE140" i="10" l="1"/>
  <c r="AD47" i="41"/>
  <c r="AE47" i="41"/>
  <c r="AD77" i="39" l="1"/>
  <c r="AD76" i="39"/>
  <c r="AD75" i="39"/>
  <c r="AE77" i="39"/>
  <c r="AE76" i="39"/>
  <c r="AE75" i="39"/>
  <c r="AD105" i="43"/>
  <c r="AD104" i="43"/>
  <c r="AE104" i="43"/>
  <c r="AD102" i="43"/>
  <c r="AE102" i="43"/>
  <c r="AD99" i="43"/>
  <c r="AF72" i="39"/>
  <c r="AF71" i="39"/>
  <c r="AF70" i="39"/>
  <c r="AF69" i="39"/>
  <c r="AF68" i="39"/>
  <c r="AF123" i="10"/>
  <c r="AF122" i="10"/>
  <c r="AF121" i="10"/>
  <c r="AF120" i="10"/>
  <c r="AF119" i="10"/>
  <c r="AF67" i="39"/>
  <c r="AF118" i="10"/>
  <c r="AE105" i="43" l="1"/>
  <c r="AE106" i="43"/>
  <c r="AD106" i="43"/>
  <c r="AD8" i="41"/>
  <c r="AE70" i="39"/>
  <c r="AE118" i="10"/>
  <c r="AE121" i="10"/>
  <c r="AE122" i="10"/>
  <c r="AE120" i="10"/>
  <c r="AE119" i="10"/>
  <c r="AE123" i="10"/>
  <c r="AE27" i="41"/>
  <c r="AF46" i="41" s="1"/>
  <c r="AD27" i="41"/>
  <c r="AE67" i="39"/>
  <c r="AE8" i="41"/>
  <c r="AD71" i="39"/>
  <c r="AD68" i="39"/>
  <c r="AD72" i="39"/>
  <c r="AD69" i="39"/>
  <c r="AD67" i="39"/>
  <c r="AD70" i="39"/>
  <c r="AE71" i="39"/>
  <c r="AE69" i="39"/>
  <c r="AE49" i="45"/>
  <c r="AE68" i="39"/>
  <c r="AE72" i="39"/>
  <c r="AD100" i="43"/>
  <c r="AE100" i="43"/>
  <c r="AE99" i="43"/>
  <c r="AD101" i="43"/>
  <c r="AF63" i="39"/>
  <c r="AF117" i="10"/>
  <c r="AE101" i="43"/>
  <c r="AD46" i="41" l="1"/>
  <c r="AE7" i="41"/>
  <c r="AE117" i="10"/>
  <c r="AE46" i="41"/>
  <c r="AE18" i="39"/>
  <c r="AF73" i="39" s="1"/>
  <c r="AF114" i="10"/>
  <c r="AF65" i="39"/>
  <c r="AF116" i="10"/>
  <c r="AF64" i="39"/>
  <c r="AF66" i="39"/>
  <c r="AF115" i="10"/>
  <c r="AE114" i="10" l="1"/>
  <c r="AE63" i="39"/>
  <c r="AD63" i="39"/>
  <c r="AE26" i="41"/>
  <c r="AF45" i="41" s="1"/>
  <c r="AE115" i="10"/>
  <c r="AD7" i="41"/>
  <c r="AD26" i="41"/>
  <c r="AD64" i="39"/>
  <c r="AE18" i="10"/>
  <c r="AF124" i="10" s="1"/>
  <c r="AD65" i="39"/>
  <c r="AE65" i="39"/>
  <c r="AD18" i="39"/>
  <c r="AE64" i="39"/>
  <c r="AD45" i="41" l="1"/>
  <c r="AE124" i="10"/>
  <c r="AE116" i="10"/>
  <c r="AE45" i="41"/>
  <c r="AE73" i="39"/>
  <c r="AE53" i="10"/>
  <c r="AD66" i="39"/>
  <c r="AE66" i="39"/>
  <c r="AD73" i="39"/>
  <c r="AF159" i="10" l="1"/>
  <c r="AE108" i="10"/>
  <c r="AE97" i="10"/>
  <c r="AE103" i="10"/>
  <c r="AE98" i="10"/>
  <c r="AE106" i="10"/>
  <c r="AE100" i="10"/>
  <c r="AE102" i="10"/>
  <c r="AE105" i="10"/>
  <c r="AE104" i="10"/>
  <c r="AE95" i="10"/>
  <c r="AE99" i="10"/>
  <c r="AE101" i="10"/>
  <c r="AE96" i="10"/>
  <c r="AE71" i="10"/>
  <c r="AE72" i="10"/>
  <c r="AE69" i="10"/>
  <c r="AE73" i="10"/>
  <c r="AE159" i="10"/>
  <c r="AE74" i="10"/>
  <c r="AE93" i="10"/>
  <c r="AE94" i="10"/>
  <c r="AE86" i="10"/>
  <c r="AE78" i="10"/>
  <c r="AE91" i="10"/>
  <c r="AE87" i="10"/>
  <c r="AE79" i="10"/>
  <c r="AE82" i="10"/>
  <c r="AE90" i="10"/>
  <c r="AE80" i="10"/>
  <c r="AE81" i="10"/>
  <c r="AE92" i="10"/>
  <c r="AE84" i="10"/>
  <c r="AE85" i="10"/>
  <c r="AE83" i="10"/>
  <c r="AE107" i="10"/>
  <c r="AE88" i="10"/>
  <c r="AE75" i="10"/>
  <c r="AE76" i="10"/>
  <c r="AE77" i="10"/>
  <c r="AE89" i="10"/>
  <c r="AE67" i="10"/>
  <c r="AE68" i="10"/>
  <c r="AE70" i="10"/>
  <c r="AE66" i="10"/>
  <c r="AE65" i="10"/>
  <c r="AE63" i="10"/>
  <c r="AE64" i="10"/>
  <c r="AE56" i="10"/>
  <c r="AF162" i="10" s="1"/>
  <c r="AE162" i="10" l="1"/>
  <c r="AD49" i="45" l="1"/>
  <c r="AD99" i="39" l="1"/>
  <c r="AE99" i="39"/>
  <c r="AE50" i="45" l="1"/>
  <c r="AE51" i="45" l="1"/>
  <c r="AE106" i="39" l="1"/>
  <c r="AE35" i="41"/>
  <c r="AE52" i="39"/>
  <c r="AE16" i="41"/>
  <c r="AE53" i="39" l="1"/>
  <c r="AF107" i="39"/>
  <c r="AE54" i="41"/>
  <c r="AF54" i="41"/>
  <c r="AE56" i="39" l="1"/>
  <c r="AF111" i="39" s="1"/>
  <c r="AF108" i="39"/>
  <c r="AE36" i="41"/>
  <c r="AF55" i="41" s="1"/>
  <c r="AE17" i="41"/>
  <c r="AE20" i="41" l="1"/>
  <c r="AE39" i="41"/>
  <c r="AF58" i="41" s="1"/>
  <c r="AD50" i="45"/>
  <c r="AD51" i="45" l="1"/>
  <c r="AD98" i="39"/>
  <c r="AE98" i="39"/>
  <c r="AD14" i="41"/>
  <c r="AD52" i="39"/>
  <c r="AD53" i="39" s="1"/>
  <c r="AD33" i="41"/>
  <c r="AD46" i="39"/>
  <c r="AD100" i="39"/>
  <c r="AE100" i="39"/>
  <c r="AD56" i="39" l="1"/>
  <c r="AD111" i="39" s="1"/>
  <c r="AE52" i="41"/>
  <c r="AD52" i="41"/>
  <c r="AD101" i="39"/>
  <c r="AE101" i="39"/>
  <c r="AD107" i="39"/>
  <c r="AE107" i="39"/>
  <c r="AD17" i="41" l="1"/>
  <c r="AD108" i="39"/>
  <c r="AD36" i="41"/>
  <c r="AE108" i="39"/>
  <c r="AD55" i="41" l="1"/>
  <c r="AE55" i="41"/>
  <c r="AD20" i="41"/>
  <c r="AE111" i="39"/>
  <c r="AD39" i="41"/>
  <c r="AD58" i="41" l="1"/>
  <c r="AE58" i="41"/>
</calcChain>
</file>

<file path=xl/sharedStrings.xml><?xml version="1.0" encoding="utf-8"?>
<sst xmlns="http://schemas.openxmlformats.org/spreadsheetml/2006/main" count="865" uniqueCount="461">
  <si>
    <t>Agriculture, forestry and fishing</t>
  </si>
  <si>
    <t>Mining and quarrying</t>
  </si>
  <si>
    <t>Manufacturing</t>
  </si>
  <si>
    <t>Electricity, gas and water</t>
  </si>
  <si>
    <t>Construction</t>
  </si>
  <si>
    <t>Transport, storage and communication</t>
  </si>
  <si>
    <t>Finance, real estate and business services</t>
  </si>
  <si>
    <t>General government services</t>
  </si>
  <si>
    <t>Personal services</t>
  </si>
  <si>
    <t>GDP at market prices</t>
  </si>
  <si>
    <t>R million</t>
  </si>
  <si>
    <t>Industry value added and GDP</t>
  </si>
  <si>
    <t>% change year-on-year</t>
  </si>
  <si>
    <t>Current prices</t>
  </si>
  <si>
    <t>Statistics South Africa</t>
  </si>
  <si>
    <t xml:space="preserve">  Agriculture</t>
  </si>
  <si>
    <t xml:space="preserve">  Forestry</t>
  </si>
  <si>
    <t xml:space="preserve">  Fishing</t>
  </si>
  <si>
    <t xml:space="preserve">  Coal </t>
  </si>
  <si>
    <t xml:space="preserve">  Gold</t>
  </si>
  <si>
    <t xml:space="preserve">  Platinum group metals</t>
  </si>
  <si>
    <t xml:space="preserve">  Other metal ores</t>
  </si>
  <si>
    <t>Primary industries</t>
  </si>
  <si>
    <t xml:space="preserve">  Food, beverages and tobacco</t>
  </si>
  <si>
    <t xml:space="preserve">  Textiles, clothing and leather goods</t>
  </si>
  <si>
    <t xml:space="preserve">  Wood and paper; publishing and printing</t>
  </si>
  <si>
    <t xml:space="preserve">  Petroleum products, chemicals, rubber and  plastic</t>
  </si>
  <si>
    <t xml:space="preserve">  Other non-metal mineral products</t>
  </si>
  <si>
    <t xml:space="preserve">  Metals, metal products, machinery and equipment</t>
  </si>
  <si>
    <t xml:space="preserve">  Electrical machinery and apparatus</t>
  </si>
  <si>
    <t xml:space="preserve">  Radio, TV, instruments, watches and clocks</t>
  </si>
  <si>
    <t xml:space="preserve">  Transport equipment</t>
  </si>
  <si>
    <t xml:space="preserve">  Electricity and gas</t>
  </si>
  <si>
    <t xml:space="preserve">  Water</t>
  </si>
  <si>
    <t>Secondary industries</t>
  </si>
  <si>
    <t>Wholesale, retail and motor trade, catering and accommodation</t>
  </si>
  <si>
    <t xml:space="preserve">  Wholesale trade</t>
  </si>
  <si>
    <t>Transport, storage  and communication</t>
  </si>
  <si>
    <t xml:space="preserve">  Communication</t>
  </si>
  <si>
    <t xml:space="preserve">  Finance and insurance</t>
  </si>
  <si>
    <t xml:space="preserve">  Real estate</t>
  </si>
  <si>
    <t xml:space="preserve">  Central government</t>
  </si>
  <si>
    <t xml:space="preserve">  Provincial government</t>
  </si>
  <si>
    <t xml:space="preserve">  Local government</t>
  </si>
  <si>
    <t>Tertiary industries</t>
  </si>
  <si>
    <t>All industries at basic prices</t>
  </si>
  <si>
    <t>Taxes on products</t>
  </si>
  <si>
    <t>Less: Subsidies on products</t>
  </si>
  <si>
    <r>
      <t xml:space="preserve">  Other mining and quarrying </t>
    </r>
    <r>
      <rPr>
        <vertAlign val="superscript"/>
        <sz val="10"/>
        <rFont val="Arial"/>
        <family val="2"/>
      </rPr>
      <t>1</t>
    </r>
  </si>
  <si>
    <r>
      <t xml:space="preserve">  Transport </t>
    </r>
    <r>
      <rPr>
        <vertAlign val="superscript"/>
        <sz val="10"/>
        <rFont val="Arial"/>
        <family val="2"/>
      </rPr>
      <t>1</t>
    </r>
  </si>
  <si>
    <r>
      <t xml:space="preserve">  Business services </t>
    </r>
    <r>
      <rPr>
        <vertAlign val="superscript"/>
        <sz val="10"/>
        <rFont val="Arial"/>
        <family val="2"/>
      </rPr>
      <t>1</t>
    </r>
  </si>
  <si>
    <r>
      <t xml:space="preserve">Personal services </t>
    </r>
    <r>
      <rPr>
        <vertAlign val="superscript"/>
        <sz val="10"/>
        <rFont val="Arial"/>
        <family val="2"/>
      </rPr>
      <t>1</t>
    </r>
  </si>
  <si>
    <r>
      <t xml:space="preserve">  Retail trade and repair of household goods </t>
    </r>
    <r>
      <rPr>
        <vertAlign val="superscript"/>
        <sz val="10"/>
        <rFont val="Arial"/>
        <family val="2"/>
      </rPr>
      <t>1</t>
    </r>
  </si>
  <si>
    <t xml:space="preserve">  Motor trade and repair of motor vehicles</t>
  </si>
  <si>
    <r>
      <t xml:space="preserve">  Furniture and other manufacturing </t>
    </r>
    <r>
      <rPr>
        <vertAlign val="superscript"/>
        <sz val="10"/>
        <rFont val="Arial"/>
        <family val="2"/>
      </rPr>
      <t>1</t>
    </r>
  </si>
  <si>
    <t>% contribution to total value added at basic prices</t>
  </si>
  <si>
    <t>Industry value added</t>
  </si>
  <si>
    <t>Production and generation of income accounts</t>
  </si>
  <si>
    <t>Production accounts</t>
  </si>
  <si>
    <t>Total values added at basic prices</t>
  </si>
  <si>
    <t>Subsidies on products</t>
  </si>
  <si>
    <t>Value added and GDP volume indices</t>
  </si>
  <si>
    <t>Value added and GDP deflators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</si>
  <si>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Includes estimates of the informal sector. </t>
    </r>
  </si>
  <si>
    <t>AN1001</t>
  </si>
  <si>
    <t>AN1018</t>
  </si>
  <si>
    <t>AN1019</t>
  </si>
  <si>
    <t>AN1020</t>
  </si>
  <si>
    <t>AN1002</t>
  </si>
  <si>
    <t>AN1021</t>
  </si>
  <si>
    <t>AN1022</t>
  </si>
  <si>
    <t>AN1023</t>
  </si>
  <si>
    <t>AN1024</t>
  </si>
  <si>
    <t>AN1025</t>
  </si>
  <si>
    <t>AN1015</t>
  </si>
  <si>
    <t>AN1003</t>
  </si>
  <si>
    <t>AN1026</t>
  </si>
  <si>
    <t>AN1027</t>
  </si>
  <si>
    <t>AN1028</t>
  </si>
  <si>
    <t>AN1029</t>
  </si>
  <si>
    <t>AN1030</t>
  </si>
  <si>
    <t>AN1031</t>
  </si>
  <si>
    <t>AN1032</t>
  </si>
  <si>
    <t>AN1033</t>
  </si>
  <si>
    <t>AN1034</t>
  </si>
  <si>
    <t>AN1035</t>
  </si>
  <si>
    <t>AN1004</t>
  </si>
  <si>
    <t>AN1036</t>
  </si>
  <si>
    <t>AN1037</t>
  </si>
  <si>
    <t>AN1005</t>
  </si>
  <si>
    <t>AN1016</t>
  </si>
  <si>
    <t>AN1006</t>
  </si>
  <si>
    <t>AN1038</t>
  </si>
  <si>
    <t>AN1039</t>
  </si>
  <si>
    <t>AN1040</t>
  </si>
  <si>
    <t>AN1041</t>
  </si>
  <si>
    <t>AN1007</t>
  </si>
  <si>
    <t>AN1042</t>
  </si>
  <si>
    <t>AN1043</t>
  </si>
  <si>
    <t>AN1008</t>
  </si>
  <si>
    <t>AN1044</t>
  </si>
  <si>
    <t>AN1045</t>
  </si>
  <si>
    <t>AN1046</t>
  </si>
  <si>
    <t>AN1009</t>
  </si>
  <si>
    <t>AN1047</t>
  </si>
  <si>
    <t>AN1048</t>
  </si>
  <si>
    <t>AN1049</t>
  </si>
  <si>
    <t>AN1010</t>
  </si>
  <si>
    <t>AN1017</t>
  </si>
  <si>
    <t>AN1011</t>
  </si>
  <si>
    <t>AN1013</t>
  </si>
  <si>
    <t>AN1014</t>
  </si>
  <si>
    <t>AN1000</t>
  </si>
  <si>
    <t>AR1001</t>
  </si>
  <si>
    <t>AR1001P</t>
  </si>
  <si>
    <t>AN1050</t>
  </si>
  <si>
    <t>AN1051</t>
  </si>
  <si>
    <t>AN1052</t>
  </si>
  <si>
    <t>AN1053</t>
  </si>
  <si>
    <t>AN1054</t>
  </si>
  <si>
    <t>AN1060</t>
  </si>
  <si>
    <t>AN1061</t>
  </si>
  <si>
    <t>AN1062</t>
  </si>
  <si>
    <t>AN1063</t>
  </si>
  <si>
    <t>AN1064</t>
  </si>
  <si>
    <t>AN1070</t>
  </si>
  <si>
    <t>AN1071</t>
  </si>
  <si>
    <t>AN1072</t>
  </si>
  <si>
    <t>AN1073</t>
  </si>
  <si>
    <t>AN1074</t>
  </si>
  <si>
    <t>AN1080</t>
  </si>
  <si>
    <t>AN1081</t>
  </si>
  <si>
    <t>AN1082</t>
  </si>
  <si>
    <t>AN1083</t>
  </si>
  <si>
    <t>AN1084</t>
  </si>
  <si>
    <t>AN1090</t>
  </si>
  <si>
    <t>AN1091</t>
  </si>
  <si>
    <t>AN1092</t>
  </si>
  <si>
    <t>AN1093</t>
  </si>
  <si>
    <t>AN1094</t>
  </si>
  <si>
    <t>AN1100</t>
  </si>
  <si>
    <t>AN1101</t>
  </si>
  <si>
    <t>AN1102</t>
  </si>
  <si>
    <t>AN1103</t>
  </si>
  <si>
    <t>AN1104</t>
  </si>
  <si>
    <t>AN1105</t>
  </si>
  <si>
    <t>AN1106</t>
  </si>
  <si>
    <t>AN1110</t>
  </si>
  <si>
    <t>AN1120</t>
  </si>
  <si>
    <t>AN1121</t>
  </si>
  <si>
    <t>AN1122</t>
  </si>
  <si>
    <t>AN1123</t>
  </si>
  <si>
    <t>AN1124</t>
  </si>
  <si>
    <t>AN1130</t>
  </si>
  <si>
    <t>AN1131</t>
  </si>
  <si>
    <t>AN1132</t>
  </si>
  <si>
    <t>AN1133</t>
  </si>
  <si>
    <t>AN1134</t>
  </si>
  <si>
    <t>AN1140</t>
  </si>
  <si>
    <t>AN1141</t>
  </si>
  <si>
    <t>AN1142</t>
  </si>
  <si>
    <t>AN1143</t>
  </si>
  <si>
    <t>AN1144</t>
  </si>
  <si>
    <t>AN1150</t>
  </si>
  <si>
    <t>AN1151</t>
  </si>
  <si>
    <t>AN1152</t>
  </si>
  <si>
    <t>AN1153</t>
  </si>
  <si>
    <t>AN1154</t>
  </si>
  <si>
    <t>AR1018</t>
  </si>
  <si>
    <t>AR1019</t>
  </si>
  <si>
    <t>AR1020</t>
  </si>
  <si>
    <t>AR1002</t>
  </si>
  <si>
    <t>AR1021</t>
  </si>
  <si>
    <t>AR1022</t>
  </si>
  <si>
    <t>AR1023</t>
  </si>
  <si>
    <t>AR1024</t>
  </si>
  <si>
    <t>AR1025</t>
  </si>
  <si>
    <t>AR1015</t>
  </si>
  <si>
    <t>AR1003</t>
  </si>
  <si>
    <t>AR1026</t>
  </si>
  <si>
    <t>AR1027</t>
  </si>
  <si>
    <t>AR1028</t>
  </si>
  <si>
    <t>AR1029</t>
  </si>
  <si>
    <t>AR1030</t>
  </si>
  <si>
    <t>AR1031</t>
  </si>
  <si>
    <t>AR1032</t>
  </si>
  <si>
    <t>AR1033</t>
  </si>
  <si>
    <t>AR1034</t>
  </si>
  <si>
    <t>AR1035</t>
  </si>
  <si>
    <t>AR1004</t>
  </si>
  <si>
    <t>AR1036</t>
  </si>
  <si>
    <t>AR1037</t>
  </si>
  <si>
    <t>AR1005</t>
  </si>
  <si>
    <t>AR1016</t>
  </si>
  <si>
    <t>AR1006</t>
  </si>
  <si>
    <t>AR1038</t>
  </si>
  <si>
    <t>AR1039</t>
  </si>
  <si>
    <t>AR1040</t>
  </si>
  <si>
    <t>AR1041</t>
  </si>
  <si>
    <t>AR1007</t>
  </si>
  <si>
    <t>AR1042</t>
  </si>
  <si>
    <t>AR1043</t>
  </si>
  <si>
    <t>AR1008</t>
  </si>
  <si>
    <t>AR1044</t>
  </si>
  <si>
    <t>AR1045</t>
  </si>
  <si>
    <t>AR1046</t>
  </si>
  <si>
    <t>AR1009</t>
  </si>
  <si>
    <t>AR1047</t>
  </si>
  <si>
    <t>AR1048</t>
  </si>
  <si>
    <t>AR1049</t>
  </si>
  <si>
    <t>AR1010</t>
  </si>
  <si>
    <t>AR1017</t>
  </si>
  <si>
    <t>AR1011</t>
  </si>
  <si>
    <t>AR1013</t>
  </si>
  <si>
    <t>AR1014</t>
  </si>
  <si>
    <t>AR1000</t>
  </si>
  <si>
    <t>AR1018P</t>
  </si>
  <si>
    <t>AR1019P</t>
  </si>
  <si>
    <t>AR1020P</t>
  </si>
  <si>
    <t>AR1002P</t>
  </si>
  <si>
    <t>AR1021P</t>
  </si>
  <si>
    <t>AR1022P</t>
  </si>
  <si>
    <t>AR1023P</t>
  </si>
  <si>
    <t>AR1024P</t>
  </si>
  <si>
    <t>AR1025P</t>
  </si>
  <si>
    <t>AR1015P</t>
  </si>
  <si>
    <t>AR1003P</t>
  </si>
  <si>
    <t>AR1026P</t>
  </si>
  <si>
    <t>AR1027P</t>
  </si>
  <si>
    <t>AR1028P</t>
  </si>
  <si>
    <t>AR1029P</t>
  </si>
  <si>
    <t>AR1030P</t>
  </si>
  <si>
    <t>AR1031P</t>
  </si>
  <si>
    <t>AR1032P</t>
  </si>
  <si>
    <t>AR1033P</t>
  </si>
  <si>
    <t>AR1034P</t>
  </si>
  <si>
    <t>AR1035P</t>
  </si>
  <si>
    <t>AR1004P</t>
  </si>
  <si>
    <t>AR1036P</t>
  </si>
  <si>
    <t>AR1037P</t>
  </si>
  <si>
    <t>AR1005P</t>
  </si>
  <si>
    <t>AR1016P</t>
  </si>
  <si>
    <t>AR1006P</t>
  </si>
  <si>
    <t>AR1038P</t>
  </si>
  <si>
    <t>AR1039P</t>
  </si>
  <si>
    <t>AR1040P</t>
  </si>
  <si>
    <t>AR1041P</t>
  </si>
  <si>
    <t>AR1007P</t>
  </si>
  <si>
    <t>AR1042P</t>
  </si>
  <si>
    <t>AR1043P</t>
  </si>
  <si>
    <t>AR1008P</t>
  </si>
  <si>
    <t>AR1044P</t>
  </si>
  <si>
    <t>AR1045P</t>
  </si>
  <si>
    <t>AR1046P</t>
  </si>
  <si>
    <t>AR1009P</t>
  </si>
  <si>
    <t>AR1047P</t>
  </si>
  <si>
    <t>AR1048P</t>
  </si>
  <si>
    <t>AR1049P</t>
  </si>
  <si>
    <t>AR1010P</t>
  </si>
  <si>
    <t>AR1017P</t>
  </si>
  <si>
    <t>AR1011P</t>
  </si>
  <si>
    <t>AR1013P</t>
  </si>
  <si>
    <t>AR1014P</t>
  </si>
  <si>
    <t>AR1000P</t>
  </si>
  <si>
    <t>AR1050</t>
  </si>
  <si>
    <t>AR1051</t>
  </si>
  <si>
    <t>AR1060</t>
  </si>
  <si>
    <t>AR1061</t>
  </si>
  <si>
    <t>AR1070</t>
  </si>
  <si>
    <t>AR1071</t>
  </si>
  <si>
    <t>AR1080</t>
  </si>
  <si>
    <t>AR1081</t>
  </si>
  <si>
    <t>AR1090</t>
  </si>
  <si>
    <t>AR1091</t>
  </si>
  <si>
    <t>AR1120</t>
  </si>
  <si>
    <t>AR1121</t>
  </si>
  <si>
    <t>AR1130</t>
  </si>
  <si>
    <t>AR1131</t>
  </si>
  <si>
    <t>AR1140</t>
  </si>
  <si>
    <t>AR1141</t>
  </si>
  <si>
    <t>AR1150</t>
  </si>
  <si>
    <t>AR1151</t>
  </si>
  <si>
    <t>RX1001</t>
  </si>
  <si>
    <t>RX1002</t>
  </si>
  <si>
    <t>RX1003</t>
  </si>
  <si>
    <t>RX1004</t>
  </si>
  <si>
    <t>RX1005</t>
  </si>
  <si>
    <t>RX1006</t>
  </si>
  <si>
    <t>RX1007</t>
  </si>
  <si>
    <t>RX1008</t>
  </si>
  <si>
    <t>RX1009</t>
  </si>
  <si>
    <t>RX1010</t>
  </si>
  <si>
    <t>RX1011</t>
  </si>
  <si>
    <t>RX1013</t>
  </si>
  <si>
    <t>RX1014</t>
  </si>
  <si>
    <t>RX1000</t>
  </si>
  <si>
    <t>DF1001</t>
  </si>
  <si>
    <t>DF1002</t>
  </si>
  <si>
    <t>DF1003</t>
  </si>
  <si>
    <t>DF1004</t>
  </si>
  <si>
    <t>DF1005</t>
  </si>
  <si>
    <t>DF1006</t>
  </si>
  <si>
    <t>DF1007</t>
  </si>
  <si>
    <t>DF1008</t>
  </si>
  <si>
    <t>DF1009</t>
  </si>
  <si>
    <t>DF1010</t>
  </si>
  <si>
    <t>DF1011</t>
  </si>
  <si>
    <t>DF1013</t>
  </si>
  <si>
    <t>DF1014</t>
  </si>
  <si>
    <t>DF1000</t>
  </si>
  <si>
    <t>DF1001P</t>
  </si>
  <si>
    <t>DF1002P</t>
  </si>
  <si>
    <t>DF1003P</t>
  </si>
  <si>
    <t>DF1004P</t>
  </si>
  <si>
    <t>DF1005P</t>
  </si>
  <si>
    <t>DF1006P</t>
  </si>
  <si>
    <t>DF1007P</t>
  </si>
  <si>
    <t>DF1008P</t>
  </si>
  <si>
    <t>DF1009P</t>
  </si>
  <si>
    <t>DF1010P</t>
  </si>
  <si>
    <t>DF1011P</t>
  </si>
  <si>
    <t>DF1013P</t>
  </si>
  <si>
    <t>DF1014P</t>
  </si>
  <si>
    <t>DF1000P</t>
  </si>
  <si>
    <t>AN1001C</t>
  </si>
  <si>
    <t>AN1018C</t>
  </si>
  <si>
    <t>AN1019C</t>
  </si>
  <si>
    <t>AN1020C</t>
  </si>
  <si>
    <t>AN1002C</t>
  </si>
  <si>
    <t>AN1021C</t>
  </si>
  <si>
    <t>AN1022C</t>
  </si>
  <si>
    <t>AN1023C</t>
  </si>
  <si>
    <t>AN1024C</t>
  </si>
  <si>
    <t>AN1025C</t>
  </si>
  <si>
    <t>AN1015C</t>
  </si>
  <si>
    <t>AN1003C</t>
  </si>
  <si>
    <t>AN1026C</t>
  </si>
  <si>
    <t>AN1027C</t>
  </si>
  <si>
    <t>AN1028C</t>
  </si>
  <si>
    <t>AN1029C</t>
  </si>
  <si>
    <t>AN1030C</t>
  </si>
  <si>
    <t>AN1031C</t>
  </si>
  <si>
    <t>AN1032C</t>
  </si>
  <si>
    <t>AN1033C</t>
  </si>
  <si>
    <t>AN1034C</t>
  </si>
  <si>
    <t>AN1035C</t>
  </si>
  <si>
    <t>AN1004C</t>
  </si>
  <si>
    <t>AN1036C</t>
  </si>
  <si>
    <t>AN1037C</t>
  </si>
  <si>
    <t>AN1005C</t>
  </si>
  <si>
    <t>AN1016C</t>
  </si>
  <si>
    <t>AN1006C</t>
  </si>
  <si>
    <t>AN1038C</t>
  </si>
  <si>
    <t>AN1039C</t>
  </si>
  <si>
    <t>AN1040C</t>
  </si>
  <si>
    <t>AN1041C</t>
  </si>
  <si>
    <t>AN1007C</t>
  </si>
  <si>
    <t>AN1042C</t>
  </si>
  <si>
    <t>AN1043C</t>
  </si>
  <si>
    <t>AN1008C</t>
  </si>
  <si>
    <t>AN1044C</t>
  </si>
  <si>
    <t>AN1045C</t>
  </si>
  <si>
    <t>AN1046C</t>
  </si>
  <si>
    <t>AN1009C</t>
  </si>
  <si>
    <t>AN1047C</t>
  </si>
  <si>
    <t>AN1048C</t>
  </si>
  <si>
    <t>AN1049C</t>
  </si>
  <si>
    <t>AN1010C</t>
  </si>
  <si>
    <t>AN1017C</t>
  </si>
  <si>
    <t>AN1011C</t>
  </si>
  <si>
    <t xml:space="preserve">   Output at basic prices</t>
  </si>
  <si>
    <t xml:space="preserve">      Intermediate consumption</t>
  </si>
  <si>
    <t xml:space="preserve">         Other taxes on production</t>
  </si>
  <si>
    <t xml:space="preserve">         Other subsidies</t>
  </si>
  <si>
    <t xml:space="preserve">         Value added at factor cost</t>
  </si>
  <si>
    <t xml:space="preserve">            Compensation of employees</t>
  </si>
  <si>
    <t>2015 = 100</t>
  </si>
  <si>
    <t>Constant 2015 prices</t>
  </si>
  <si>
    <t>Trade, catering and accommodation</t>
  </si>
  <si>
    <t xml:space="preserve">           Gross operating surplus and net other taxes on production</t>
  </si>
  <si>
    <t xml:space="preserve">      Value added at basic prices</t>
  </si>
  <si>
    <t>Value added at basic prices (total)</t>
  </si>
  <si>
    <t>AN1107</t>
  </si>
  <si>
    <t>AN1108</t>
  </si>
  <si>
    <t>AN1109</t>
  </si>
  <si>
    <t>AN1160</t>
  </si>
  <si>
    <t>AN1161</t>
  </si>
  <si>
    <t>AN1162</t>
  </si>
  <si>
    <t>AN1163</t>
  </si>
  <si>
    <t>AN1164</t>
  </si>
  <si>
    <t>AR1160</t>
  </si>
  <si>
    <t>AR1161</t>
  </si>
  <si>
    <t>AN1221</t>
  </si>
  <si>
    <t>AN1222</t>
  </si>
  <si>
    <t>AN1223</t>
  </si>
  <si>
    <t>AN1224</t>
  </si>
  <si>
    <t>AN1225</t>
  </si>
  <si>
    <t>AN1226</t>
  </si>
  <si>
    <t>AN1227</t>
  </si>
  <si>
    <t>AN1228</t>
  </si>
  <si>
    <t>AN1229</t>
  </si>
  <si>
    <t>AN1230</t>
  </si>
  <si>
    <t>AN1220</t>
  </si>
  <si>
    <t>AN1170</t>
  </si>
  <si>
    <t>AN1171</t>
  </si>
  <si>
    <t>AN1172</t>
  </si>
  <si>
    <t>AN1173</t>
  </si>
  <si>
    <t>AN1174</t>
  </si>
  <si>
    <t>AR1170</t>
  </si>
  <si>
    <t>AR1171</t>
  </si>
  <si>
    <t>AN1001P</t>
  </si>
  <si>
    <t>AN1018P</t>
  </si>
  <si>
    <t>AN1019P</t>
  </si>
  <si>
    <t>AN1020P</t>
  </si>
  <si>
    <t>AN1002P</t>
  </si>
  <si>
    <t>AN1021P</t>
  </si>
  <si>
    <t>AN1022P</t>
  </si>
  <si>
    <t>AN1023P</t>
  </si>
  <si>
    <t>AN1024P</t>
  </si>
  <si>
    <t>AN1025P</t>
  </si>
  <si>
    <t>AN1015P</t>
  </si>
  <si>
    <t>AN1003P</t>
  </si>
  <si>
    <t>AN1026P</t>
  </si>
  <si>
    <t>AN1027P</t>
  </si>
  <si>
    <t>AN1028P</t>
  </si>
  <si>
    <t>AN1029P</t>
  </si>
  <si>
    <t>AN1030P</t>
  </si>
  <si>
    <t>AN1031P</t>
  </si>
  <si>
    <t>AN1032P</t>
  </si>
  <si>
    <t>AN1033P</t>
  </si>
  <si>
    <t>AN1034P</t>
  </si>
  <si>
    <t>AN1035P</t>
  </si>
  <si>
    <t>AN1004P</t>
  </si>
  <si>
    <t>AN1036P</t>
  </si>
  <si>
    <t>AN1037P</t>
  </si>
  <si>
    <t>AN1005P</t>
  </si>
  <si>
    <t>AN1016P</t>
  </si>
  <si>
    <t>AN1006P</t>
  </si>
  <si>
    <t>AN1038P</t>
  </si>
  <si>
    <t>AN1039P</t>
  </si>
  <si>
    <t>AN1040P</t>
  </si>
  <si>
    <t>AN1041P</t>
  </si>
  <si>
    <t>AN1007P</t>
  </si>
  <si>
    <t>AN1042P</t>
  </si>
  <si>
    <t>AN1043P</t>
  </si>
  <si>
    <t>AN1008P</t>
  </si>
  <si>
    <t>AN1044P</t>
  </si>
  <si>
    <t>AN1045P</t>
  </si>
  <si>
    <t>AN1046P</t>
  </si>
  <si>
    <t>AN1009P</t>
  </si>
  <si>
    <t>AN1047P</t>
  </si>
  <si>
    <t>AN1048P</t>
  </si>
  <si>
    <t>AN1049P</t>
  </si>
  <si>
    <t>AN1010P</t>
  </si>
  <si>
    <t>AN1017P</t>
  </si>
  <si>
    <t>AN1011P</t>
  </si>
  <si>
    <t>AN1013P</t>
  </si>
  <si>
    <t>AN1014P</t>
  </si>
  <si>
    <t>AN1000P</t>
  </si>
  <si>
    <r>
      <t xml:space="preserve">  Catering and accommodation </t>
    </r>
    <r>
      <rPr>
        <vertAlign val="superscript"/>
        <sz val="10"/>
        <rFont val="Arial"/>
        <family val="2"/>
      </rPr>
      <t>1</t>
    </r>
  </si>
  <si>
    <r>
      <t xml:space="preserve">  Personal services </t>
    </r>
    <r>
      <rPr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</si>
</sst>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#,##0.0"/>
    <numFmt numFmtId="165" formatCode="#,##0_]"/>
    <numFmt numFmtId="166" formatCode="0.0_]"/>
    <numFmt numFmtId="167" formatCode="#,##0.0_]"/>
    <numFmt numFmtId="168" formatCode="0.0"/>
    <numFmt numFmtId="169" formatCode="#,##0.0000"/>
    <numFmt numFmtId="170" formatCode="#,##0.00000"/>
    <numFmt numFmtId="171" formatCode="#,##0.0000000"/>
    <numFmt numFmtId="172" formatCode="#,##0.000000000000000000"/>
    <numFmt numFmtId="173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165" fontId="1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168" fontId="1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/>
    </xf>
    <xf numFmtId="171" fontId="3" fillId="0" borderId="0" xfId="0" applyNumberFormat="1" applyFont="1" applyAlignment="1">
      <alignment horizontal="right" vertical="center"/>
    </xf>
    <xf numFmtId="172" fontId="1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6" fillId="0" borderId="0" xfId="0" applyNumberFormat="1" applyFont="1" applyAlignment="1">
      <alignment vertical="center"/>
    </xf>
    <xf numFmtId="173" fontId="1" fillId="0" borderId="0" xfId="1" applyNumberFormat="1" applyFont="1" applyAlignment="1">
      <alignment vertical="center"/>
    </xf>
    <xf numFmtId="173" fontId="3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7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F42" sqref="AF42"/>
    </sheetView>
  </sheetViews>
  <sheetFormatPr defaultColWidth="9.109375" defaultRowHeight="13.2" x14ac:dyDescent="0.3"/>
  <cols>
    <col min="1" max="1" width="55.44140625" style="8" customWidth="1"/>
    <col min="2" max="2" width="15.5546875" style="8" hidden="1" customWidth="1"/>
    <col min="3" max="28" width="13.44140625" style="8" hidden="1" customWidth="1"/>
    <col min="29" max="30" width="11.5546875" style="8" hidden="1" customWidth="1"/>
    <col min="31" max="32" width="11.5546875" style="15" customWidth="1"/>
    <col min="33" max="16384" width="9.109375" style="15"/>
  </cols>
  <sheetData>
    <row r="1" spans="1:32" s="16" customFormat="1" ht="18" customHeight="1" x14ac:dyDescent="0.3">
      <c r="A1" s="14" t="s">
        <v>14</v>
      </c>
      <c r="B1" s="14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2" ht="18" customHeight="1" x14ac:dyDescent="0.3"/>
    <row r="3" spans="1:32" ht="18" customHeight="1" x14ac:dyDescent="0.3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2" ht="18" customHeight="1" x14ac:dyDescent="0.3">
      <c r="A4" s="14" t="s">
        <v>11</v>
      </c>
      <c r="B4" s="1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</row>
    <row r="5" spans="1:32" ht="18" customHeight="1" x14ac:dyDescent="0.3">
      <c r="A5" s="8" t="s">
        <v>13</v>
      </c>
    </row>
    <row r="6" spans="1:32" s="16" customFormat="1" ht="18" customHeight="1" x14ac:dyDescent="0.3">
      <c r="A6" s="8" t="s">
        <v>10</v>
      </c>
      <c r="B6" s="14"/>
      <c r="C6" s="12">
        <v>1993</v>
      </c>
      <c r="D6" s="12">
        <v>1994</v>
      </c>
      <c r="E6" s="12">
        <v>1995</v>
      </c>
      <c r="F6" s="12">
        <v>1996</v>
      </c>
      <c r="G6" s="12">
        <v>1997</v>
      </c>
      <c r="H6" s="12">
        <v>1998</v>
      </c>
      <c r="I6" s="12">
        <v>1999</v>
      </c>
      <c r="J6" s="12">
        <v>2000</v>
      </c>
      <c r="K6" s="12">
        <v>2001</v>
      </c>
      <c r="L6" s="12">
        <v>2002</v>
      </c>
      <c r="M6" s="12">
        <v>2003</v>
      </c>
      <c r="N6" s="12">
        <v>2004</v>
      </c>
      <c r="O6" s="12">
        <v>2005</v>
      </c>
      <c r="P6" s="12">
        <v>2006</v>
      </c>
      <c r="Q6" s="12">
        <v>2007</v>
      </c>
      <c r="R6" s="12">
        <v>2008</v>
      </c>
      <c r="S6" s="12">
        <v>2009</v>
      </c>
      <c r="T6" s="12">
        <v>2010</v>
      </c>
      <c r="U6" s="12">
        <v>2011</v>
      </c>
      <c r="V6" s="12">
        <v>2012</v>
      </c>
      <c r="W6" s="12">
        <v>2013</v>
      </c>
      <c r="X6" s="12">
        <v>2014</v>
      </c>
      <c r="Y6" s="12">
        <v>2015</v>
      </c>
      <c r="Z6" s="12">
        <v>2016</v>
      </c>
      <c r="AA6" s="12">
        <v>2017</v>
      </c>
      <c r="AB6" s="12">
        <v>2018</v>
      </c>
      <c r="AC6" s="12">
        <v>2019</v>
      </c>
      <c r="AD6" s="12">
        <v>2020</v>
      </c>
      <c r="AE6" s="12">
        <v>2021</v>
      </c>
      <c r="AF6" s="12">
        <v>2022</v>
      </c>
    </row>
    <row r="7" spans="1:32" ht="18" customHeight="1" x14ac:dyDescent="0.3"/>
    <row r="8" spans="1:32" ht="18" customHeight="1" x14ac:dyDescent="0.3">
      <c r="A8" s="8" t="s">
        <v>0</v>
      </c>
      <c r="B8" s="8" t="s">
        <v>64</v>
      </c>
      <c r="C8" s="9">
        <v>16462.394317896742</v>
      </c>
      <c r="D8" s="9">
        <v>20470.670806850427</v>
      </c>
      <c r="E8" s="9">
        <v>19444.380436665284</v>
      </c>
      <c r="F8" s="9">
        <v>23977.750029512626</v>
      </c>
      <c r="G8" s="9">
        <v>25429.714580186439</v>
      </c>
      <c r="H8" s="9">
        <v>25661.077013819966</v>
      </c>
      <c r="I8" s="9">
        <v>26348.844610356697</v>
      </c>
      <c r="J8" s="9">
        <v>27536.905635898154</v>
      </c>
      <c r="K8" s="9">
        <v>32791.515351784721</v>
      </c>
      <c r="L8" s="9">
        <v>40234.902819337934</v>
      </c>
      <c r="M8" s="9">
        <v>39554.855076306143</v>
      </c>
      <c r="N8" s="9">
        <v>39852.019431156514</v>
      </c>
      <c r="O8" s="9">
        <v>38303.646257542619</v>
      </c>
      <c r="P8" s="9">
        <v>42200.767801617505</v>
      </c>
      <c r="Q8" s="9">
        <v>55285.052832146313</v>
      </c>
      <c r="R8" s="9">
        <v>67183.909615528435</v>
      </c>
      <c r="S8" s="9">
        <v>67047.402732511167</v>
      </c>
      <c r="T8" s="9">
        <v>64405.83294933162</v>
      </c>
      <c r="U8" s="9">
        <v>68001.2838583392</v>
      </c>
      <c r="V8" s="9">
        <v>70497.075218213373</v>
      </c>
      <c r="W8" s="9">
        <v>74542.672033683601</v>
      </c>
      <c r="X8" s="9">
        <v>87875.745767700995</v>
      </c>
      <c r="Y8" s="9">
        <v>98759.549708953666</v>
      </c>
      <c r="Z8" s="9">
        <v>114904.50299498563</v>
      </c>
      <c r="AA8" s="9">
        <v>126639.83124193025</v>
      </c>
      <c r="AB8" s="9">
        <v>121245.85132616351</v>
      </c>
      <c r="AC8" s="9">
        <v>109709.59279965609</v>
      </c>
      <c r="AD8" s="9">
        <v>143444.74376211164</v>
      </c>
      <c r="AE8" s="17">
        <v>152556.23285968747</v>
      </c>
      <c r="AF8" s="17">
        <v>173716.09011807316</v>
      </c>
    </row>
    <row r="9" spans="1:32" ht="17.100000000000001" customHeight="1" x14ac:dyDescent="0.3">
      <c r="A9" s="1" t="s">
        <v>15</v>
      </c>
      <c r="B9" s="8" t="s">
        <v>65</v>
      </c>
      <c r="C9" s="9">
        <v>14118.079254444056</v>
      </c>
      <c r="D9" s="9">
        <v>17899.168924418445</v>
      </c>
      <c r="E9" s="9">
        <v>16497.604540873133</v>
      </c>
      <c r="F9" s="9">
        <v>20712.964103278086</v>
      </c>
      <c r="G9" s="9">
        <v>22213.334796687108</v>
      </c>
      <c r="H9" s="9">
        <v>22195.774634542464</v>
      </c>
      <c r="I9" s="9">
        <v>22613.309336572664</v>
      </c>
      <c r="J9" s="9">
        <v>23303.564902142323</v>
      </c>
      <c r="K9" s="9">
        <v>28076.609516424069</v>
      </c>
      <c r="L9" s="9">
        <v>34740.672731712359</v>
      </c>
      <c r="M9" s="9">
        <v>33999.2025581212</v>
      </c>
      <c r="N9" s="9">
        <v>34166.284598730163</v>
      </c>
      <c r="O9" s="9">
        <v>31379.830928498344</v>
      </c>
      <c r="P9" s="9">
        <v>34595.578767197905</v>
      </c>
      <c r="Q9" s="9">
        <v>46830.615800178617</v>
      </c>
      <c r="R9" s="9">
        <v>57852.555881467342</v>
      </c>
      <c r="S9" s="9">
        <v>56246.889477483623</v>
      </c>
      <c r="T9" s="9">
        <v>52178.84689057077</v>
      </c>
      <c r="U9" s="9">
        <v>55667.113911688124</v>
      </c>
      <c r="V9" s="9">
        <v>60138.273482782868</v>
      </c>
      <c r="W9" s="9">
        <v>63537.400184853832</v>
      </c>
      <c r="X9" s="9">
        <v>75514.09112617682</v>
      </c>
      <c r="Y9" s="9">
        <v>85752.969433472754</v>
      </c>
      <c r="Z9" s="9">
        <v>99660.985400723715</v>
      </c>
      <c r="AA9" s="9">
        <v>109240.46202608108</v>
      </c>
      <c r="AB9" s="9">
        <v>104539.55450315724</v>
      </c>
      <c r="AC9" s="9">
        <v>93532.801638820965</v>
      </c>
      <c r="AD9" s="9">
        <v>125822.12802342529</v>
      </c>
      <c r="AE9" s="17">
        <v>134553.82833301171</v>
      </c>
      <c r="AF9" s="17">
        <v>151870.30857980292</v>
      </c>
    </row>
    <row r="10" spans="1:32" ht="18" customHeight="1" x14ac:dyDescent="0.3">
      <c r="A10" s="1" t="s">
        <v>16</v>
      </c>
      <c r="B10" s="8" t="s">
        <v>66</v>
      </c>
      <c r="C10" s="9">
        <v>1660.5228867041183</v>
      </c>
      <c r="D10" s="9">
        <v>1913.3528003708493</v>
      </c>
      <c r="E10" s="9">
        <v>2161.5295185181658</v>
      </c>
      <c r="F10" s="9">
        <v>2359.0475361277627</v>
      </c>
      <c r="G10" s="9">
        <v>2361.0497750983218</v>
      </c>
      <c r="H10" s="9">
        <v>2571.9619714959535</v>
      </c>
      <c r="I10" s="9">
        <v>2806.7192541411077</v>
      </c>
      <c r="J10" s="9">
        <v>3212.1268704921813</v>
      </c>
      <c r="K10" s="9">
        <v>3537.760532688209</v>
      </c>
      <c r="L10" s="9">
        <v>4084.880780042392</v>
      </c>
      <c r="M10" s="9">
        <v>4047.6165085146904</v>
      </c>
      <c r="N10" s="9">
        <v>4166.5706253806193</v>
      </c>
      <c r="O10" s="9">
        <v>4650.1511142933723</v>
      </c>
      <c r="P10" s="9">
        <v>4759.0774464512688</v>
      </c>
      <c r="Q10" s="9">
        <v>4963.3143192473253</v>
      </c>
      <c r="R10" s="9">
        <v>5547.0734651408966</v>
      </c>
      <c r="S10" s="9">
        <v>6824.66468205602</v>
      </c>
      <c r="T10" s="9">
        <v>7766.7341311005657</v>
      </c>
      <c r="U10" s="9">
        <v>7711.0527099909032</v>
      </c>
      <c r="V10" s="9">
        <v>5461.2860161153731</v>
      </c>
      <c r="W10" s="9">
        <v>5306.5572147786261</v>
      </c>
      <c r="X10" s="9">
        <v>5151.6048566378595</v>
      </c>
      <c r="Y10" s="9">
        <v>5024.1190249612027</v>
      </c>
      <c r="Z10" s="9">
        <v>5506.6566679472244</v>
      </c>
      <c r="AA10" s="9">
        <v>6209.3434053499159</v>
      </c>
      <c r="AB10" s="9">
        <v>6095.0723721513205</v>
      </c>
      <c r="AC10" s="9">
        <v>5738.9749913337873</v>
      </c>
      <c r="AD10" s="9">
        <v>6478.1439413708249</v>
      </c>
      <c r="AE10" s="17">
        <v>7155.5253215050725</v>
      </c>
      <c r="AF10" s="17">
        <v>9507.4302973132271</v>
      </c>
    </row>
    <row r="11" spans="1:32" ht="18" customHeight="1" x14ac:dyDescent="0.3">
      <c r="A11" s="1" t="s">
        <v>17</v>
      </c>
      <c r="B11" s="8" t="s">
        <v>67</v>
      </c>
      <c r="C11" s="9">
        <v>683.79217674857443</v>
      </c>
      <c r="D11" s="9">
        <v>658.14908206112364</v>
      </c>
      <c r="E11" s="9">
        <v>785.2463772739826</v>
      </c>
      <c r="F11" s="9">
        <v>905.73839010677546</v>
      </c>
      <c r="G11" s="9">
        <v>855.33000840100647</v>
      </c>
      <c r="H11" s="9">
        <v>893.34040778156213</v>
      </c>
      <c r="I11" s="9">
        <v>928.81601964292395</v>
      </c>
      <c r="J11" s="9">
        <v>1021.2138632636522</v>
      </c>
      <c r="K11" s="9">
        <v>1177.1453026724553</v>
      </c>
      <c r="L11" s="9">
        <v>1409.3493075831861</v>
      </c>
      <c r="M11" s="9">
        <v>1508.036009670247</v>
      </c>
      <c r="N11" s="9">
        <v>1519.1642070457374</v>
      </c>
      <c r="O11" s="9">
        <v>2273.6642147509069</v>
      </c>
      <c r="P11" s="9">
        <v>2846.1115879683339</v>
      </c>
      <c r="Q11" s="9">
        <v>3491.1227127203638</v>
      </c>
      <c r="R11" s="9">
        <v>3784.2802689201631</v>
      </c>
      <c r="S11" s="9">
        <v>3975.8485729715153</v>
      </c>
      <c r="T11" s="9">
        <v>4460.2519276602898</v>
      </c>
      <c r="U11" s="9">
        <v>4623.1172366601768</v>
      </c>
      <c r="V11" s="9">
        <v>4897.5157193151044</v>
      </c>
      <c r="W11" s="9">
        <v>5698.7146340511617</v>
      </c>
      <c r="X11" s="9">
        <v>7210.0497848863188</v>
      </c>
      <c r="Y11" s="9">
        <v>7982.4612505196674</v>
      </c>
      <c r="Z11" s="9">
        <v>9736.8609263147191</v>
      </c>
      <c r="AA11" s="9">
        <v>11190.025810499261</v>
      </c>
      <c r="AB11" s="9">
        <v>10611.224450854945</v>
      </c>
      <c r="AC11" s="9">
        <v>10437.816169501337</v>
      </c>
      <c r="AD11" s="9">
        <v>11144.47179731552</v>
      </c>
      <c r="AE11" s="17">
        <v>10846.879205170742</v>
      </c>
      <c r="AF11" s="17">
        <v>12338.35124095699</v>
      </c>
    </row>
    <row r="12" spans="1:32" ht="18" customHeight="1" x14ac:dyDescent="0.3">
      <c r="A12" s="1" t="s">
        <v>1</v>
      </c>
      <c r="B12" s="8" t="s">
        <v>68</v>
      </c>
      <c r="C12" s="9">
        <v>24704.815700449697</v>
      </c>
      <c r="D12" s="9">
        <v>26244.88960350482</v>
      </c>
      <c r="E12" s="9">
        <v>27686.790439015767</v>
      </c>
      <c r="F12" s="9">
        <v>31371.39075478091</v>
      </c>
      <c r="G12" s="9">
        <v>32837.874066652977</v>
      </c>
      <c r="H12" s="9">
        <v>37759.821544644234</v>
      </c>
      <c r="I12" s="9">
        <v>43215.533277867209</v>
      </c>
      <c r="J12" s="9">
        <v>53814.84697784223</v>
      </c>
      <c r="K12" s="9">
        <v>65209.612385739754</v>
      </c>
      <c r="L12" s="9">
        <v>78482.46887085175</v>
      </c>
      <c r="M12" s="9">
        <v>72677.145759614126</v>
      </c>
      <c r="N12" s="9">
        <v>77013.31654403545</v>
      </c>
      <c r="O12" s="9">
        <v>89999.51495285664</v>
      </c>
      <c r="P12" s="9">
        <v>112747.07247019961</v>
      </c>
      <c r="Q12" s="9">
        <v>133684.49171940706</v>
      </c>
      <c r="R12" s="9">
        <v>165544.17711253819</v>
      </c>
      <c r="S12" s="9">
        <v>167645.12046917656</v>
      </c>
      <c r="T12" s="9">
        <v>191844.18276972944</v>
      </c>
      <c r="U12" s="9">
        <v>216441.57383924187</v>
      </c>
      <c r="V12" s="9">
        <v>218984.88704828342</v>
      </c>
      <c r="W12" s="9">
        <v>238283.10249511793</v>
      </c>
      <c r="X12" s="9">
        <v>239208.7343859642</v>
      </c>
      <c r="Y12" s="9">
        <v>227875.06173527983</v>
      </c>
      <c r="Z12" s="9">
        <v>251631.00277466161</v>
      </c>
      <c r="AA12" s="9">
        <v>268305.9018785205</v>
      </c>
      <c r="AB12" s="9">
        <v>287588.00034813205</v>
      </c>
      <c r="AC12" s="9">
        <v>314589.66724909551</v>
      </c>
      <c r="AD12" s="9">
        <v>351429.2088321388</v>
      </c>
      <c r="AE12" s="17">
        <v>477450.80988042487</v>
      </c>
      <c r="AF12" s="17">
        <v>488584.77839338442</v>
      </c>
    </row>
    <row r="13" spans="1:32" ht="18" customHeight="1" x14ac:dyDescent="0.3">
      <c r="A13" s="3" t="s">
        <v>18</v>
      </c>
      <c r="B13" s="8" t="s">
        <v>69</v>
      </c>
      <c r="C13" s="9">
        <v>3315.406818907154</v>
      </c>
      <c r="D13" s="9">
        <v>3597.9725353083613</v>
      </c>
      <c r="E13" s="9">
        <v>4381.4274957922453</v>
      </c>
      <c r="F13" s="9">
        <v>5065.4218356816145</v>
      </c>
      <c r="G13" s="9">
        <v>5552.6268558472202</v>
      </c>
      <c r="H13" s="9">
        <v>6073.7004423440158</v>
      </c>
      <c r="I13" s="9">
        <v>6909.6665990225702</v>
      </c>
      <c r="J13" s="9">
        <v>7792.9136872829222</v>
      </c>
      <c r="K13" s="9">
        <v>10381.420796155038</v>
      </c>
      <c r="L13" s="9">
        <v>11297.733177819442</v>
      </c>
      <c r="M13" s="9">
        <v>10772.394964480018</v>
      </c>
      <c r="N13" s="9">
        <v>11171.125344616357</v>
      </c>
      <c r="O13" s="9">
        <v>12183.551805417037</v>
      </c>
      <c r="P13" s="9">
        <v>13538.162809797625</v>
      </c>
      <c r="Q13" s="9">
        <v>15076.123079384181</v>
      </c>
      <c r="R13" s="9">
        <v>24233.628115028092</v>
      </c>
      <c r="S13" s="9">
        <v>26561.430852811714</v>
      </c>
      <c r="T13" s="9">
        <v>32113.179447368926</v>
      </c>
      <c r="U13" s="9">
        <v>39086.529908988625</v>
      </c>
      <c r="V13" s="9">
        <v>41929.641009351108</v>
      </c>
      <c r="W13" s="9">
        <v>42828.877591805503</v>
      </c>
      <c r="X13" s="9">
        <v>44585.000000000058</v>
      </c>
      <c r="Y13" s="9">
        <v>43211.560435805768</v>
      </c>
      <c r="Z13" s="9">
        <v>50122.916099742346</v>
      </c>
      <c r="AA13" s="9">
        <v>58754.746879868209</v>
      </c>
      <c r="AB13" s="9">
        <v>67049.933825377928</v>
      </c>
      <c r="AC13" s="9">
        <v>64584.023404709602</v>
      </c>
      <c r="AD13" s="9">
        <v>60630.778204367482</v>
      </c>
      <c r="AE13" s="17">
        <v>70597.674839760177</v>
      </c>
      <c r="AF13" s="17">
        <v>105832.85439830192</v>
      </c>
    </row>
    <row r="14" spans="1:32" ht="18" customHeight="1" x14ac:dyDescent="0.3">
      <c r="A14" s="3" t="s">
        <v>19</v>
      </c>
      <c r="B14" s="8" t="s">
        <v>70</v>
      </c>
      <c r="C14" s="9">
        <v>13467.809043370651</v>
      </c>
      <c r="D14" s="9">
        <v>13932.04114289165</v>
      </c>
      <c r="E14" s="9">
        <v>12351.889580130413</v>
      </c>
      <c r="F14" s="9">
        <v>14973.651741720652</v>
      </c>
      <c r="G14" s="9">
        <v>14306.655246751105</v>
      </c>
      <c r="H14" s="9">
        <v>14472.106782794724</v>
      </c>
      <c r="I14" s="9">
        <v>13399.937055558334</v>
      </c>
      <c r="J14" s="9">
        <v>14810.27278478371</v>
      </c>
      <c r="K14" s="9">
        <v>16022.25261554262</v>
      </c>
      <c r="L14" s="9">
        <v>23522.939568477821</v>
      </c>
      <c r="M14" s="9">
        <v>19775.606407425963</v>
      </c>
      <c r="N14" s="9">
        <v>18033.692849790979</v>
      </c>
      <c r="O14" s="9">
        <v>18942.297017162804</v>
      </c>
      <c r="P14" s="9">
        <v>22414.407180766237</v>
      </c>
      <c r="Q14" s="9">
        <v>26759.626756090413</v>
      </c>
      <c r="R14" s="9">
        <v>28129.438864964613</v>
      </c>
      <c r="S14" s="9">
        <v>28372.480939596502</v>
      </c>
      <c r="T14" s="9">
        <v>32123.984949332513</v>
      </c>
      <c r="U14" s="9">
        <v>36493.304069881458</v>
      </c>
      <c r="V14" s="9">
        <v>39930.236965082986</v>
      </c>
      <c r="W14" s="9">
        <v>38505.184305871218</v>
      </c>
      <c r="X14" s="9">
        <v>34141.999999999993</v>
      </c>
      <c r="Y14" s="9">
        <v>34377.305293717291</v>
      </c>
      <c r="Z14" s="9">
        <v>47820.18755527366</v>
      </c>
      <c r="AA14" s="9">
        <v>38905.524359331357</v>
      </c>
      <c r="AB14" s="9">
        <v>33474.647724662093</v>
      </c>
      <c r="AC14" s="9">
        <v>36182.788512662337</v>
      </c>
      <c r="AD14" s="9">
        <v>40890.211488728826</v>
      </c>
      <c r="AE14" s="17">
        <v>48206.06579407151</v>
      </c>
      <c r="AF14" s="17">
        <v>42264.94357318477</v>
      </c>
    </row>
    <row r="15" spans="1:32" ht="18" customHeight="1" x14ac:dyDescent="0.3">
      <c r="A15" s="3" t="s">
        <v>20</v>
      </c>
      <c r="B15" s="8" t="s">
        <v>71</v>
      </c>
      <c r="C15" s="9">
        <v>3242.3703806037202</v>
      </c>
      <c r="D15" s="9">
        <v>3252.2414748571027</v>
      </c>
      <c r="E15" s="9">
        <v>3349.8976734347357</v>
      </c>
      <c r="F15" s="9">
        <v>3566.9377620181681</v>
      </c>
      <c r="G15" s="9">
        <v>4442.1450752614001</v>
      </c>
      <c r="H15" s="9">
        <v>6329.5575465238053</v>
      </c>
      <c r="I15" s="9">
        <v>8634.1817339058671</v>
      </c>
      <c r="J15" s="9">
        <v>12475.143023332454</v>
      </c>
      <c r="K15" s="9">
        <v>16636.920661241118</v>
      </c>
      <c r="L15" s="9">
        <v>17092.751315789897</v>
      </c>
      <c r="M15" s="9">
        <v>17274.894312014243</v>
      </c>
      <c r="N15" s="9">
        <v>19510.918420013579</v>
      </c>
      <c r="O15" s="9">
        <v>23794.932993777333</v>
      </c>
      <c r="P15" s="9">
        <v>31110.452973633146</v>
      </c>
      <c r="Q15" s="9">
        <v>36434.901514851052</v>
      </c>
      <c r="R15" s="9">
        <v>41677.871742451316</v>
      </c>
      <c r="S15" s="9">
        <v>43010.824877752544</v>
      </c>
      <c r="T15" s="9">
        <v>44801.047716511654</v>
      </c>
      <c r="U15" s="9">
        <v>47235.690146179564</v>
      </c>
      <c r="V15" s="9">
        <v>43154.878331332293</v>
      </c>
      <c r="W15" s="9">
        <v>51956.96000165752</v>
      </c>
      <c r="X15" s="9">
        <v>42723.000000000029</v>
      </c>
      <c r="Y15" s="9">
        <v>50813.635828318802</v>
      </c>
      <c r="Z15" s="9">
        <v>50811.937056240058</v>
      </c>
      <c r="AA15" s="9">
        <v>44667.564528217263</v>
      </c>
      <c r="AB15" s="9">
        <v>48755.868713370422</v>
      </c>
      <c r="AC15" s="9">
        <v>65397.077130085701</v>
      </c>
      <c r="AD15" s="9">
        <v>86345.338874795038</v>
      </c>
      <c r="AE15" s="17">
        <v>131826.55768396219</v>
      </c>
      <c r="AF15" s="17">
        <v>109037.53788796885</v>
      </c>
    </row>
    <row r="16" spans="1:32" ht="18" customHeight="1" x14ac:dyDescent="0.3">
      <c r="A16" s="3" t="s">
        <v>21</v>
      </c>
      <c r="B16" s="8" t="s">
        <v>72</v>
      </c>
      <c r="C16" s="9">
        <v>2998.722229490515</v>
      </c>
      <c r="D16" s="9">
        <v>3460.4605576484278</v>
      </c>
      <c r="E16" s="9">
        <v>4432.1775144108024</v>
      </c>
      <c r="F16" s="9">
        <v>5150.2248167988819</v>
      </c>
      <c r="G16" s="9">
        <v>5830.8911585929018</v>
      </c>
      <c r="H16" s="9">
        <v>8108.7722868830151</v>
      </c>
      <c r="I16" s="9">
        <v>10977.136017727926</v>
      </c>
      <c r="J16" s="9">
        <v>15570.655354445988</v>
      </c>
      <c r="K16" s="9">
        <v>18166.205773075038</v>
      </c>
      <c r="L16" s="9">
        <v>21632.225436619461</v>
      </c>
      <c r="M16" s="9">
        <v>19328.454349865988</v>
      </c>
      <c r="N16" s="9">
        <v>21665.892194466433</v>
      </c>
      <c r="O16" s="9">
        <v>27288.073088260884</v>
      </c>
      <c r="P16" s="9">
        <v>36519.744816204053</v>
      </c>
      <c r="Q16" s="9">
        <v>43777.423322039569</v>
      </c>
      <c r="R16" s="9">
        <v>57223.589727099745</v>
      </c>
      <c r="S16" s="9">
        <v>55760.260629368466</v>
      </c>
      <c r="T16" s="9">
        <v>67298.135862702082</v>
      </c>
      <c r="U16" s="9">
        <v>76106.179846854822</v>
      </c>
      <c r="V16" s="9">
        <v>75219.66767985365</v>
      </c>
      <c r="W16" s="9">
        <v>84960.31180783303</v>
      </c>
      <c r="X16" s="9">
        <v>97032.99988255967</v>
      </c>
      <c r="Y16" s="9">
        <v>80988.589029233146</v>
      </c>
      <c r="Z16" s="9">
        <v>82393.880897567899</v>
      </c>
      <c r="AA16" s="9">
        <v>102386.71560330666</v>
      </c>
      <c r="AB16" s="9">
        <v>109861.64025934573</v>
      </c>
      <c r="AC16" s="9">
        <v>123330.82997001644</v>
      </c>
      <c r="AD16" s="9">
        <v>139493.28524866572</v>
      </c>
      <c r="AE16" s="17">
        <v>196102.79671523132</v>
      </c>
      <c r="AF16" s="17">
        <v>200625.6790683596</v>
      </c>
    </row>
    <row r="17" spans="1:32" ht="18" customHeight="1" x14ac:dyDescent="0.3">
      <c r="A17" s="1" t="s">
        <v>48</v>
      </c>
      <c r="B17" s="8" t="s">
        <v>73</v>
      </c>
      <c r="C17" s="9">
        <v>1680.5072280776578</v>
      </c>
      <c r="D17" s="9">
        <v>2002.1738927992828</v>
      </c>
      <c r="E17" s="9">
        <v>3171.3981752475702</v>
      </c>
      <c r="F17" s="9">
        <v>2615.1545985615908</v>
      </c>
      <c r="G17" s="9">
        <v>2705.5557302003572</v>
      </c>
      <c r="H17" s="9">
        <v>2775.6844860986757</v>
      </c>
      <c r="I17" s="9">
        <v>3294.611871652517</v>
      </c>
      <c r="J17" s="9">
        <v>3165.8621279971576</v>
      </c>
      <c r="K17" s="9">
        <v>4002.8125397259396</v>
      </c>
      <c r="L17" s="9">
        <v>4936.8193721451098</v>
      </c>
      <c r="M17" s="9">
        <v>5525.7957258279121</v>
      </c>
      <c r="N17" s="9">
        <v>6631.6877351481107</v>
      </c>
      <c r="O17" s="9">
        <v>7790.6600482385793</v>
      </c>
      <c r="P17" s="9">
        <v>9164.3046897985296</v>
      </c>
      <c r="Q17" s="9">
        <v>11636.417047041867</v>
      </c>
      <c r="R17" s="9">
        <v>14279.648662994388</v>
      </c>
      <c r="S17" s="9">
        <v>13940.123169647322</v>
      </c>
      <c r="T17" s="9">
        <v>15507.834793814238</v>
      </c>
      <c r="U17" s="9">
        <v>17519.869867337453</v>
      </c>
      <c r="V17" s="9">
        <v>18750.463062663359</v>
      </c>
      <c r="W17" s="9">
        <v>20031.768787950758</v>
      </c>
      <c r="X17" s="9">
        <v>20725.734503404547</v>
      </c>
      <c r="Y17" s="9">
        <v>18483.971148204786</v>
      </c>
      <c r="Z17" s="9">
        <v>20482.08116583743</v>
      </c>
      <c r="AA17" s="9">
        <v>23591.350507796989</v>
      </c>
      <c r="AB17" s="9">
        <v>28445.909825375958</v>
      </c>
      <c r="AC17" s="9">
        <v>25094.948231621289</v>
      </c>
      <c r="AD17" s="9">
        <v>24069.595015581843</v>
      </c>
      <c r="AE17" s="17">
        <v>30717.714847399606</v>
      </c>
      <c r="AF17" s="17">
        <v>30823.763465569034</v>
      </c>
    </row>
    <row r="18" spans="1:32" s="16" customFormat="1" ht="18" customHeight="1" x14ac:dyDescent="0.3">
      <c r="A18" s="2" t="s">
        <v>22</v>
      </c>
      <c r="B18" s="14" t="s">
        <v>74</v>
      </c>
      <c r="C18" s="6">
        <v>41167.210018346443</v>
      </c>
      <c r="D18" s="6">
        <v>46715.560410355247</v>
      </c>
      <c r="E18" s="6">
        <v>47131.170875681048</v>
      </c>
      <c r="F18" s="6">
        <v>55349.140784293544</v>
      </c>
      <c r="G18" s="6">
        <v>58267.588646839416</v>
      </c>
      <c r="H18" s="6">
        <v>63420.8985584642</v>
      </c>
      <c r="I18" s="6">
        <v>69564.377888223913</v>
      </c>
      <c r="J18" s="6">
        <v>81351.752613740391</v>
      </c>
      <c r="K18" s="6">
        <v>98001.127737524468</v>
      </c>
      <c r="L18" s="6">
        <v>118717.37169018968</v>
      </c>
      <c r="M18" s="6">
        <v>112232.00083592026</v>
      </c>
      <c r="N18" s="6">
        <v>116865.33597519196</v>
      </c>
      <c r="O18" s="6">
        <v>128303.16121039927</v>
      </c>
      <c r="P18" s="6">
        <v>154947.84027181711</v>
      </c>
      <c r="Q18" s="6">
        <v>188969.54455155335</v>
      </c>
      <c r="R18" s="6">
        <v>232728.08672806661</v>
      </c>
      <c r="S18" s="6">
        <v>234692.52320168773</v>
      </c>
      <c r="T18" s="6">
        <v>256250.01571906108</v>
      </c>
      <c r="U18" s="6">
        <v>284442.85769758106</v>
      </c>
      <c r="V18" s="6">
        <v>289481.96226649679</v>
      </c>
      <c r="W18" s="6">
        <v>312825.77452880156</v>
      </c>
      <c r="X18" s="6">
        <v>327084.48015366518</v>
      </c>
      <c r="Y18" s="6">
        <v>326634.61144423351</v>
      </c>
      <c r="Z18" s="6">
        <v>366535.50576964719</v>
      </c>
      <c r="AA18" s="6">
        <v>394945.73312045075</v>
      </c>
      <c r="AB18" s="6">
        <v>408833.85167429555</v>
      </c>
      <c r="AC18" s="6">
        <v>424299.2600487516</v>
      </c>
      <c r="AD18" s="6">
        <v>494873.95259425044</v>
      </c>
      <c r="AE18" s="6">
        <f>SUM(AE8+AE12)</f>
        <v>630007.0427401124</v>
      </c>
      <c r="AF18" s="6">
        <f>SUM(AF8+AF12)</f>
        <v>662300.86851145758</v>
      </c>
    </row>
    <row r="19" spans="1:32" ht="18" customHeight="1" x14ac:dyDescent="0.3">
      <c r="A19" s="1" t="s">
        <v>2</v>
      </c>
      <c r="B19" s="8" t="s">
        <v>75</v>
      </c>
      <c r="C19" s="9">
        <v>102870.7375508268</v>
      </c>
      <c r="D19" s="9">
        <v>114556.56810471116</v>
      </c>
      <c r="E19" s="9">
        <v>132346.05542110617</v>
      </c>
      <c r="F19" s="9">
        <v>142236.60832388324</v>
      </c>
      <c r="G19" s="9">
        <v>155055.26186211011</v>
      </c>
      <c r="H19" s="9">
        <v>163461.76792736107</v>
      </c>
      <c r="I19" s="9">
        <v>171494.60673437692</v>
      </c>
      <c r="J19" s="9">
        <v>199762.02805899785</v>
      </c>
      <c r="K19" s="9">
        <v>221959.61564046502</v>
      </c>
      <c r="L19" s="9">
        <v>259511.23178375495</v>
      </c>
      <c r="M19" s="9">
        <v>275755.2943274643</v>
      </c>
      <c r="N19" s="9">
        <v>297269.82911683415</v>
      </c>
      <c r="O19" s="9">
        <v>319097.78979705164</v>
      </c>
      <c r="P19" s="9">
        <v>320892.5632655365</v>
      </c>
      <c r="Q19" s="9">
        <v>362367.90803871484</v>
      </c>
      <c r="R19" s="9">
        <v>407641.3874512561</v>
      </c>
      <c r="S19" s="9">
        <v>405381.19116583344</v>
      </c>
      <c r="T19" s="9">
        <v>423494.96098016127</v>
      </c>
      <c r="U19" s="9">
        <v>427917.13526113355</v>
      </c>
      <c r="V19" s="9">
        <v>445177.28761882888</v>
      </c>
      <c r="W19" s="9">
        <v>478424.82346038474</v>
      </c>
      <c r="X19" s="9">
        <v>515936.76113512623</v>
      </c>
      <c r="Y19" s="9">
        <v>553392.35349054437</v>
      </c>
      <c r="Z19" s="9">
        <v>594165.86214728095</v>
      </c>
      <c r="AA19" s="9">
        <v>635418.89925199596</v>
      </c>
      <c r="AB19" s="9">
        <v>668094.41703036032</v>
      </c>
      <c r="AC19" s="9">
        <v>697575.74771303055</v>
      </c>
      <c r="AD19" s="9">
        <v>652236.25213240669</v>
      </c>
      <c r="AE19" s="9">
        <v>749634.6944773898</v>
      </c>
      <c r="AF19" s="9">
        <v>829683.03396080155</v>
      </c>
    </row>
    <row r="20" spans="1:32" ht="18" customHeight="1" x14ac:dyDescent="0.3">
      <c r="A20" s="1" t="s">
        <v>23</v>
      </c>
      <c r="B20" s="8" t="s">
        <v>76</v>
      </c>
      <c r="C20" s="9">
        <v>14092.509244933875</v>
      </c>
      <c r="D20" s="9">
        <v>15733.988746172412</v>
      </c>
      <c r="E20" s="9">
        <v>17740.86040240667</v>
      </c>
      <c r="F20" s="9">
        <v>19470.904857004545</v>
      </c>
      <c r="G20" s="9">
        <v>21961.931535294683</v>
      </c>
      <c r="H20" s="9">
        <v>22475.825378398466</v>
      </c>
      <c r="I20" s="9">
        <v>23106.532033725092</v>
      </c>
      <c r="J20" s="9">
        <v>26028.719760704473</v>
      </c>
      <c r="K20" s="9">
        <v>28275.354313995609</v>
      </c>
      <c r="L20" s="9">
        <v>32739.767177079993</v>
      </c>
      <c r="M20" s="9">
        <v>36019.83405021581</v>
      </c>
      <c r="N20" s="9">
        <v>40178.208509138531</v>
      </c>
      <c r="O20" s="9">
        <v>44997.316230644181</v>
      </c>
      <c r="P20" s="9">
        <v>47222.594285632294</v>
      </c>
      <c r="Q20" s="9">
        <v>51985.683492978533</v>
      </c>
      <c r="R20" s="9">
        <v>58282.731776148059</v>
      </c>
      <c r="S20" s="9">
        <v>60668.158895792316</v>
      </c>
      <c r="T20" s="9">
        <v>70886.250519965542</v>
      </c>
      <c r="U20" s="9">
        <v>73752.589110974557</v>
      </c>
      <c r="V20" s="9">
        <v>83045.860308034506</v>
      </c>
      <c r="W20" s="9">
        <v>88974.202985078795</v>
      </c>
      <c r="X20" s="9">
        <v>98647.758742151884</v>
      </c>
      <c r="Y20" s="9">
        <v>108458.8814057546</v>
      </c>
      <c r="Z20" s="9">
        <v>116396.02146266837</v>
      </c>
      <c r="AA20" s="9">
        <v>130774.74757793796</v>
      </c>
      <c r="AB20" s="9">
        <v>138215.92769709142</v>
      </c>
      <c r="AC20" s="9">
        <v>147534.93960658798</v>
      </c>
      <c r="AD20" s="9">
        <v>147175.36406160699</v>
      </c>
      <c r="AE20" s="17">
        <v>165591.77486791369</v>
      </c>
      <c r="AF20" s="17">
        <v>182493.76533737429</v>
      </c>
    </row>
    <row r="21" spans="1:32" ht="18" customHeight="1" x14ac:dyDescent="0.3">
      <c r="A21" s="1" t="s">
        <v>24</v>
      </c>
      <c r="B21" s="8" t="s">
        <v>77</v>
      </c>
      <c r="C21" s="9">
        <v>9167.8979656568899</v>
      </c>
      <c r="D21" s="9">
        <v>10056.439936456392</v>
      </c>
      <c r="E21" s="9">
        <v>10855.065305551685</v>
      </c>
      <c r="F21" s="9">
        <v>11347.206663081182</v>
      </c>
      <c r="G21" s="9">
        <v>12102.75432644508</v>
      </c>
      <c r="H21" s="9">
        <v>11693.512503196336</v>
      </c>
      <c r="I21" s="9">
        <v>11602.328053146695</v>
      </c>
      <c r="J21" s="9">
        <v>12471.794120191867</v>
      </c>
      <c r="K21" s="9">
        <v>12614.487890453283</v>
      </c>
      <c r="L21" s="9">
        <v>15816.400176725194</v>
      </c>
      <c r="M21" s="9">
        <v>16755.730516553875</v>
      </c>
      <c r="N21" s="9">
        <v>17557.751654623979</v>
      </c>
      <c r="O21" s="9">
        <v>19233.748389994988</v>
      </c>
      <c r="P21" s="9">
        <v>17070.86077596432</v>
      </c>
      <c r="Q21" s="9">
        <v>17451.122372784277</v>
      </c>
      <c r="R21" s="9">
        <v>17635.497207927598</v>
      </c>
      <c r="S21" s="9">
        <v>17273.720377979978</v>
      </c>
      <c r="T21" s="9">
        <v>17965.14327912403</v>
      </c>
      <c r="U21" s="9">
        <v>17384.336946086354</v>
      </c>
      <c r="V21" s="9">
        <v>18180.878045370337</v>
      </c>
      <c r="W21" s="9">
        <v>20863.69490852956</v>
      </c>
      <c r="X21" s="9">
        <v>22105.754425780651</v>
      </c>
      <c r="Y21" s="9">
        <v>23201.952168810836</v>
      </c>
      <c r="Z21" s="9">
        <v>24639.07347063913</v>
      </c>
      <c r="AA21" s="9">
        <v>25632.570976699644</v>
      </c>
      <c r="AB21" s="9">
        <v>26819.326796959227</v>
      </c>
      <c r="AC21" s="9">
        <v>26490.640710788466</v>
      </c>
      <c r="AD21" s="9">
        <v>22802.789793982382</v>
      </c>
      <c r="AE21" s="17">
        <v>26460.640480670612</v>
      </c>
      <c r="AF21" s="17">
        <v>28247.561680112412</v>
      </c>
    </row>
    <row r="22" spans="1:32" ht="18" customHeight="1" x14ac:dyDescent="0.3">
      <c r="A22" s="1" t="s">
        <v>25</v>
      </c>
      <c r="B22" s="8" t="s">
        <v>78</v>
      </c>
      <c r="C22" s="9">
        <v>10195.703215616248</v>
      </c>
      <c r="D22" s="9">
        <v>11156.864430158315</v>
      </c>
      <c r="E22" s="9">
        <v>14079.894210461693</v>
      </c>
      <c r="F22" s="9">
        <v>14434.644745869631</v>
      </c>
      <c r="G22" s="9">
        <v>15516.065651816862</v>
      </c>
      <c r="H22" s="9">
        <v>16500.889550011936</v>
      </c>
      <c r="I22" s="9">
        <v>17748.450221496019</v>
      </c>
      <c r="J22" s="9">
        <v>21254.019821934075</v>
      </c>
      <c r="K22" s="9">
        <v>22572.028193325048</v>
      </c>
      <c r="L22" s="9">
        <v>25919.226855133857</v>
      </c>
      <c r="M22" s="9">
        <v>27307.460257424114</v>
      </c>
      <c r="N22" s="9">
        <v>26789.210223693277</v>
      </c>
      <c r="O22" s="9">
        <v>28134.376675838557</v>
      </c>
      <c r="P22" s="9">
        <v>29440.450234433978</v>
      </c>
      <c r="Q22" s="9">
        <v>32938.429875008209</v>
      </c>
      <c r="R22" s="9">
        <v>36606.251261745245</v>
      </c>
      <c r="S22" s="9">
        <v>36089.93311946671</v>
      </c>
      <c r="T22" s="9">
        <v>36800.044307594435</v>
      </c>
      <c r="U22" s="9">
        <v>38305.616256183232</v>
      </c>
      <c r="V22" s="9">
        <v>44647.252465432241</v>
      </c>
      <c r="W22" s="9">
        <v>47466.402569980157</v>
      </c>
      <c r="X22" s="9">
        <v>52558.050707889997</v>
      </c>
      <c r="Y22" s="9">
        <v>54772.168540559767</v>
      </c>
      <c r="Z22" s="9">
        <v>60090.167602857036</v>
      </c>
      <c r="AA22" s="9">
        <v>63055.155274097822</v>
      </c>
      <c r="AB22" s="9">
        <v>66317.715259706732</v>
      </c>
      <c r="AC22" s="9">
        <v>67765.669586694174</v>
      </c>
      <c r="AD22" s="9">
        <v>62024.839675841809</v>
      </c>
      <c r="AE22" s="17">
        <v>70576.915820701397</v>
      </c>
      <c r="AF22" s="17">
        <v>76599.240334007423</v>
      </c>
    </row>
    <row r="23" spans="1:32" ht="18" customHeight="1" x14ac:dyDescent="0.3">
      <c r="A23" s="1" t="s">
        <v>26</v>
      </c>
      <c r="B23" s="8" t="s">
        <v>79</v>
      </c>
      <c r="C23" s="9">
        <v>17571.019673635434</v>
      </c>
      <c r="D23" s="9">
        <v>19458.994737294772</v>
      </c>
      <c r="E23" s="9">
        <v>21947.898986240802</v>
      </c>
      <c r="F23" s="9">
        <v>25016.303093652859</v>
      </c>
      <c r="G23" s="9">
        <v>28042.398674118111</v>
      </c>
      <c r="H23" s="9">
        <v>30874.577423408402</v>
      </c>
      <c r="I23" s="9">
        <v>34804.804180336607</v>
      </c>
      <c r="J23" s="9">
        <v>43705.164364889017</v>
      </c>
      <c r="K23" s="9">
        <v>49271.564218399239</v>
      </c>
      <c r="L23" s="9">
        <v>60461.850070367022</v>
      </c>
      <c r="M23" s="9">
        <v>60147.550587805927</v>
      </c>
      <c r="N23" s="9">
        <v>69368.889388315787</v>
      </c>
      <c r="O23" s="9">
        <v>71788.309965477994</v>
      </c>
      <c r="P23" s="9">
        <v>63606.539948592457</v>
      </c>
      <c r="Q23" s="9">
        <v>75536.856712974346</v>
      </c>
      <c r="R23" s="9">
        <v>93556.842267894055</v>
      </c>
      <c r="S23" s="9">
        <v>98943.866127367495</v>
      </c>
      <c r="T23" s="9">
        <v>96321.833875692639</v>
      </c>
      <c r="U23" s="9">
        <v>101165.63291774812</v>
      </c>
      <c r="V23" s="9">
        <v>97999.230957570151</v>
      </c>
      <c r="W23" s="9">
        <v>108670.75411967809</v>
      </c>
      <c r="X23" s="9">
        <v>112958.54183846706</v>
      </c>
      <c r="Y23" s="9">
        <v>123808.31999800721</v>
      </c>
      <c r="Z23" s="9">
        <v>142789.47755688854</v>
      </c>
      <c r="AA23" s="9">
        <v>150716.5252580042</v>
      </c>
      <c r="AB23" s="9">
        <v>153807.00554979296</v>
      </c>
      <c r="AC23" s="9">
        <v>159143.28063526866</v>
      </c>
      <c r="AD23" s="9">
        <v>152844.68912713556</v>
      </c>
      <c r="AE23" s="17">
        <v>162773.27462919021</v>
      </c>
      <c r="AF23" s="17">
        <v>183558.91663995269</v>
      </c>
    </row>
    <row r="24" spans="1:32" ht="18" customHeight="1" x14ac:dyDescent="0.3">
      <c r="A24" s="1" t="s">
        <v>27</v>
      </c>
      <c r="B24" s="8" t="s">
        <v>80</v>
      </c>
      <c r="C24" s="9">
        <v>4813.9434951345984</v>
      </c>
      <c r="D24" s="9">
        <v>5447.7750350590486</v>
      </c>
      <c r="E24" s="9">
        <v>6180.6704354064823</v>
      </c>
      <c r="F24" s="9">
        <v>6468.3073810080914</v>
      </c>
      <c r="G24" s="9">
        <v>7104.2960263055438</v>
      </c>
      <c r="H24" s="9">
        <v>6922.213179438033</v>
      </c>
      <c r="I24" s="9">
        <v>6716.8190869154496</v>
      </c>
      <c r="J24" s="9">
        <v>7054.7549712487689</v>
      </c>
      <c r="K24" s="9">
        <v>7946.6022203139819</v>
      </c>
      <c r="L24" s="9">
        <v>10274.676712616181</v>
      </c>
      <c r="M24" s="9">
        <v>11969.945623010688</v>
      </c>
      <c r="N24" s="9">
        <v>13391.277557670111</v>
      </c>
      <c r="O24" s="9">
        <v>14215.072402011194</v>
      </c>
      <c r="P24" s="9">
        <v>15174.541880497443</v>
      </c>
      <c r="Q24" s="9">
        <v>17015.139052808801</v>
      </c>
      <c r="R24" s="9">
        <v>19308.514267246806</v>
      </c>
      <c r="S24" s="9">
        <v>17588.994568526545</v>
      </c>
      <c r="T24" s="9">
        <v>20255.284002468419</v>
      </c>
      <c r="U24" s="9">
        <v>18703.627363627871</v>
      </c>
      <c r="V24" s="9">
        <v>18776.815996138408</v>
      </c>
      <c r="W24" s="9">
        <v>19795.165721678044</v>
      </c>
      <c r="X24" s="9">
        <v>20857.820110530381</v>
      </c>
      <c r="Y24" s="9">
        <v>20474.924410993161</v>
      </c>
      <c r="Z24" s="9">
        <v>19912.184336120801</v>
      </c>
      <c r="AA24" s="9">
        <v>20052.570211367587</v>
      </c>
      <c r="AB24" s="9">
        <v>20236.708251338532</v>
      </c>
      <c r="AC24" s="9">
        <v>19919.932970918933</v>
      </c>
      <c r="AD24" s="9">
        <v>17810.005239736827</v>
      </c>
      <c r="AE24" s="17">
        <v>21835.046515263923</v>
      </c>
      <c r="AF24" s="17">
        <v>23885.503881105542</v>
      </c>
    </row>
    <row r="25" spans="1:32" ht="18" customHeight="1" x14ac:dyDescent="0.3">
      <c r="A25" s="1" t="s">
        <v>28</v>
      </c>
      <c r="B25" s="8" t="s">
        <v>81</v>
      </c>
      <c r="C25" s="9">
        <v>20155.394815924683</v>
      </c>
      <c r="D25" s="9">
        <v>22808.475234368911</v>
      </c>
      <c r="E25" s="9">
        <v>27442.574747710998</v>
      </c>
      <c r="F25" s="9">
        <v>31266.948338794107</v>
      </c>
      <c r="G25" s="9">
        <v>34237.99371551365</v>
      </c>
      <c r="H25" s="9">
        <v>34305.882079756811</v>
      </c>
      <c r="I25" s="9">
        <v>34048.570349747213</v>
      </c>
      <c r="J25" s="9">
        <v>37215.135311041224</v>
      </c>
      <c r="K25" s="9">
        <v>40123.607556655123</v>
      </c>
      <c r="L25" s="9">
        <v>46535.452147622127</v>
      </c>
      <c r="M25" s="9">
        <v>51671.993469717781</v>
      </c>
      <c r="N25" s="9">
        <v>57996.730902279407</v>
      </c>
      <c r="O25" s="9">
        <v>64758.111366813493</v>
      </c>
      <c r="P25" s="9">
        <v>68626.505724788643</v>
      </c>
      <c r="Q25" s="9">
        <v>76103.648893213802</v>
      </c>
      <c r="R25" s="9">
        <v>86040.009483636677</v>
      </c>
      <c r="S25" s="9">
        <v>81042.4354423896</v>
      </c>
      <c r="T25" s="9">
        <v>82895.471448982091</v>
      </c>
      <c r="U25" s="9">
        <v>77821.037855163231</v>
      </c>
      <c r="V25" s="9">
        <v>85240.061174583141</v>
      </c>
      <c r="W25" s="9">
        <v>89438.347801631739</v>
      </c>
      <c r="X25" s="9">
        <v>96472.183683908603</v>
      </c>
      <c r="Y25" s="9">
        <v>102360.41313038679</v>
      </c>
      <c r="Z25" s="9">
        <v>106077.17682932783</v>
      </c>
      <c r="AA25" s="9">
        <v>113876.06530176243</v>
      </c>
      <c r="AB25" s="9">
        <v>121959.78727744299</v>
      </c>
      <c r="AC25" s="9">
        <v>129870.94956076023</v>
      </c>
      <c r="AD25" s="9">
        <v>121360.21484784066</v>
      </c>
      <c r="AE25" s="17">
        <v>154448.43352538004</v>
      </c>
      <c r="AF25" s="17">
        <v>167734.21369171934</v>
      </c>
    </row>
    <row r="26" spans="1:32" ht="18" customHeight="1" x14ac:dyDescent="0.3">
      <c r="A26" s="1" t="s">
        <v>29</v>
      </c>
      <c r="B26" s="8" t="s">
        <v>82</v>
      </c>
      <c r="C26" s="9">
        <v>3202.4824824341445</v>
      </c>
      <c r="D26" s="9">
        <v>3667.9793535676199</v>
      </c>
      <c r="E26" s="9">
        <v>4367.0408088419717</v>
      </c>
      <c r="F26" s="9">
        <v>4340.4378044370878</v>
      </c>
      <c r="G26" s="9">
        <v>4674.0179564914488</v>
      </c>
      <c r="H26" s="9">
        <v>5097.6361265653313</v>
      </c>
      <c r="I26" s="9">
        <v>5582.5012594263017</v>
      </c>
      <c r="J26" s="9">
        <v>6819.5625713742938</v>
      </c>
      <c r="K26" s="9">
        <v>7301.9378562556994</v>
      </c>
      <c r="L26" s="9">
        <v>8271.6668096521244</v>
      </c>
      <c r="M26" s="9">
        <v>8324.5933797321668</v>
      </c>
      <c r="N26" s="9">
        <v>7720.0783377975513</v>
      </c>
      <c r="O26" s="9">
        <v>8612.2690905753825</v>
      </c>
      <c r="P26" s="9">
        <v>7611.3448400820907</v>
      </c>
      <c r="Q26" s="9">
        <v>14717.546973890052</v>
      </c>
      <c r="R26" s="9">
        <v>15075.071355451142</v>
      </c>
      <c r="S26" s="9">
        <v>15070.339984180926</v>
      </c>
      <c r="T26" s="9">
        <v>15276.727103945683</v>
      </c>
      <c r="U26" s="9">
        <v>14340.60873921402</v>
      </c>
      <c r="V26" s="9">
        <v>10998.44516551251</v>
      </c>
      <c r="W26" s="9">
        <v>11991.571699758708</v>
      </c>
      <c r="X26" s="9">
        <v>12572.707442073101</v>
      </c>
      <c r="Y26" s="9">
        <v>13275.099478798933</v>
      </c>
      <c r="Z26" s="9">
        <v>13421.79409582683</v>
      </c>
      <c r="AA26" s="9">
        <v>13431.661729423322</v>
      </c>
      <c r="AB26" s="9">
        <v>13738.218684451334</v>
      </c>
      <c r="AC26" s="9">
        <v>13703.020190970114</v>
      </c>
      <c r="AD26" s="9">
        <v>12519.894833574144</v>
      </c>
      <c r="AE26" s="17">
        <v>14439.912503782209</v>
      </c>
      <c r="AF26" s="17">
        <v>16528.104868908114</v>
      </c>
    </row>
    <row r="27" spans="1:32" ht="18" customHeight="1" x14ac:dyDescent="0.3">
      <c r="A27" s="1" t="s">
        <v>30</v>
      </c>
      <c r="B27" s="8" t="s">
        <v>83</v>
      </c>
      <c r="C27" s="9">
        <v>1370.0658916523953</v>
      </c>
      <c r="D27" s="9">
        <v>1612.1258034548428</v>
      </c>
      <c r="E27" s="9">
        <v>1631.0290380360307</v>
      </c>
      <c r="F27" s="9">
        <v>1648.261936712554</v>
      </c>
      <c r="G27" s="9">
        <v>1760.6574642732232</v>
      </c>
      <c r="H27" s="9">
        <v>1840.0974199007601</v>
      </c>
      <c r="I27" s="9">
        <v>1930.4007087076207</v>
      </c>
      <c r="J27" s="9">
        <v>2219.4462127700094</v>
      </c>
      <c r="K27" s="9">
        <v>2208.6193739926453</v>
      </c>
      <c r="L27" s="9">
        <v>3365.5145881323242</v>
      </c>
      <c r="M27" s="9">
        <v>3590.2181467628934</v>
      </c>
      <c r="N27" s="9">
        <v>3682.5395778021871</v>
      </c>
      <c r="O27" s="9">
        <v>3952.8872089436563</v>
      </c>
      <c r="P27" s="9">
        <v>4395.2875564021842</v>
      </c>
      <c r="Q27" s="9">
        <v>4543.3580741666574</v>
      </c>
      <c r="R27" s="9">
        <v>4660.0451353275157</v>
      </c>
      <c r="S27" s="9">
        <v>4692.6821196117908</v>
      </c>
      <c r="T27" s="9">
        <v>4774.5657640938462</v>
      </c>
      <c r="U27" s="9">
        <v>4963.0857414177499</v>
      </c>
      <c r="V27" s="9">
        <v>5030.5240482218096</v>
      </c>
      <c r="W27" s="9">
        <v>6234.2156675908482</v>
      </c>
      <c r="X27" s="9">
        <v>7180.8148661941923</v>
      </c>
      <c r="Y27" s="9">
        <v>7383.6582403339526</v>
      </c>
      <c r="Z27" s="9">
        <v>7899.1754414302486</v>
      </c>
      <c r="AA27" s="9">
        <v>7678.4637766923033</v>
      </c>
      <c r="AB27" s="9">
        <v>7226.5287491291456</v>
      </c>
      <c r="AC27" s="9">
        <v>7334.0079677949871</v>
      </c>
      <c r="AD27" s="9">
        <v>6769.3724810040148</v>
      </c>
      <c r="AE27" s="17">
        <v>7341.1030513481637</v>
      </c>
      <c r="AF27" s="17">
        <v>7668.9484818057281</v>
      </c>
    </row>
    <row r="28" spans="1:32" ht="18" customHeight="1" x14ac:dyDescent="0.3">
      <c r="A28" s="1" t="s">
        <v>31</v>
      </c>
      <c r="B28" s="8" t="s">
        <v>84</v>
      </c>
      <c r="C28" s="9">
        <v>9278.4119604381103</v>
      </c>
      <c r="D28" s="9">
        <v>10346.728711630472</v>
      </c>
      <c r="E28" s="9">
        <v>12760.793422491874</v>
      </c>
      <c r="F28" s="9">
        <v>11730.59702802237</v>
      </c>
      <c r="G28" s="9">
        <v>11824.10064245598</v>
      </c>
      <c r="H28" s="9">
        <v>15393.439782092493</v>
      </c>
      <c r="I28" s="9">
        <v>16972.170809376807</v>
      </c>
      <c r="J28" s="9">
        <v>21500.138516596009</v>
      </c>
      <c r="K28" s="9">
        <v>27761.50605396571</v>
      </c>
      <c r="L28" s="9">
        <v>29781.594567585031</v>
      </c>
      <c r="M28" s="9">
        <v>31956.974553157645</v>
      </c>
      <c r="N28" s="9">
        <v>30738.337976155093</v>
      </c>
      <c r="O28" s="9">
        <v>31678.526269730733</v>
      </c>
      <c r="P28" s="9">
        <v>33442.440236457762</v>
      </c>
      <c r="Q28" s="9">
        <v>35637.871124820951</v>
      </c>
      <c r="R28" s="9">
        <v>36482.965178215061</v>
      </c>
      <c r="S28" s="9">
        <v>36402.709010837141</v>
      </c>
      <c r="T28" s="9">
        <v>37984.108013734782</v>
      </c>
      <c r="U28" s="9">
        <v>38017.800856591741</v>
      </c>
      <c r="V28" s="9">
        <v>36040.680382111248</v>
      </c>
      <c r="W28" s="9">
        <v>37113.951003958391</v>
      </c>
      <c r="X28" s="9">
        <v>41010.619588580681</v>
      </c>
      <c r="Y28" s="9">
        <v>45213.09501214858</v>
      </c>
      <c r="Z28" s="9">
        <v>46661.051336218516</v>
      </c>
      <c r="AA28" s="9">
        <v>49549.413981175341</v>
      </c>
      <c r="AB28" s="9">
        <v>55637.337277129787</v>
      </c>
      <c r="AC28" s="9">
        <v>59103.989352530858</v>
      </c>
      <c r="AD28" s="9">
        <v>47732.051600811566</v>
      </c>
      <c r="AE28" s="17">
        <v>52915.647207477712</v>
      </c>
      <c r="AF28" s="17">
        <v>60202.277970399125</v>
      </c>
    </row>
    <row r="29" spans="1:32" ht="17.399999999999999" customHeight="1" x14ac:dyDescent="0.3">
      <c r="A29" s="1" t="s">
        <v>54</v>
      </c>
      <c r="B29" s="8" t="s">
        <v>85</v>
      </c>
      <c r="C29" s="9">
        <v>13023.308805400422</v>
      </c>
      <c r="D29" s="9">
        <v>14267.19611654837</v>
      </c>
      <c r="E29" s="9">
        <v>15340.228063958029</v>
      </c>
      <c r="F29" s="9">
        <v>16512.996475300766</v>
      </c>
      <c r="G29" s="9">
        <v>17831.045869395537</v>
      </c>
      <c r="H29" s="9">
        <v>18357.694484592517</v>
      </c>
      <c r="I29" s="9">
        <v>18982.0300314991</v>
      </c>
      <c r="J29" s="9">
        <v>21493.292408248108</v>
      </c>
      <c r="K29" s="9">
        <v>23883.907963108715</v>
      </c>
      <c r="L29" s="9">
        <v>26345.082678841103</v>
      </c>
      <c r="M29" s="9">
        <v>28010.993743083462</v>
      </c>
      <c r="N29" s="9">
        <v>29846.804989358327</v>
      </c>
      <c r="O29" s="9">
        <v>31727.172197021424</v>
      </c>
      <c r="P29" s="9">
        <v>34301.997782685292</v>
      </c>
      <c r="Q29" s="9">
        <v>36438.251466069276</v>
      </c>
      <c r="R29" s="9">
        <v>39993.459517663985</v>
      </c>
      <c r="S29" s="9">
        <v>37608.35151968096</v>
      </c>
      <c r="T29" s="9">
        <v>40335.532664559832</v>
      </c>
      <c r="U29" s="9">
        <v>43462.799474126674</v>
      </c>
      <c r="V29" s="9">
        <v>45217.53907585454</v>
      </c>
      <c r="W29" s="9">
        <v>47876.516982500361</v>
      </c>
      <c r="X29" s="9">
        <v>51572.509729549689</v>
      </c>
      <c r="Y29" s="9">
        <v>54443.841104750929</v>
      </c>
      <c r="Z29" s="9">
        <v>56279.740015303069</v>
      </c>
      <c r="AA29" s="9">
        <v>60651.725164835487</v>
      </c>
      <c r="AB29" s="9">
        <v>64135.861487319169</v>
      </c>
      <c r="AC29" s="9">
        <v>66709.317130716256</v>
      </c>
      <c r="AD29" s="9">
        <v>61197.030470872007</v>
      </c>
      <c r="AE29" s="17">
        <v>73251.945875661448</v>
      </c>
      <c r="AF29" s="17">
        <v>82764.50107541724</v>
      </c>
    </row>
    <row r="30" spans="1:32" ht="18" customHeight="1" x14ac:dyDescent="0.3">
      <c r="A30" s="3" t="s">
        <v>3</v>
      </c>
      <c r="B30" s="8" t="s">
        <v>86</v>
      </c>
      <c r="C30" s="9">
        <v>11141.594107190593</v>
      </c>
      <c r="D30" s="9">
        <v>12783.837662944157</v>
      </c>
      <c r="E30" s="9">
        <v>13928.10276874085</v>
      </c>
      <c r="F30" s="9">
        <v>14889.668191948436</v>
      </c>
      <c r="G30" s="9">
        <v>15943.696969663863</v>
      </c>
      <c r="H30" s="9">
        <v>16383.295239525229</v>
      </c>
      <c r="I30" s="9">
        <v>16975.551385063402</v>
      </c>
      <c r="J30" s="9">
        <v>18250.372292881744</v>
      </c>
      <c r="K30" s="9">
        <v>18438.391113206526</v>
      </c>
      <c r="L30" s="9">
        <v>21411.821699071406</v>
      </c>
      <c r="M30" s="9">
        <v>20661.658616509732</v>
      </c>
      <c r="N30" s="9">
        <v>22406.242659053969</v>
      </c>
      <c r="O30" s="9">
        <v>23327.736611355456</v>
      </c>
      <c r="P30" s="9">
        <v>25331.226593442865</v>
      </c>
      <c r="Q30" s="9">
        <v>27334.387965145477</v>
      </c>
      <c r="R30" s="9">
        <v>31019.003208261322</v>
      </c>
      <c r="S30" s="9">
        <v>43889.921675008562</v>
      </c>
      <c r="T30" s="9">
        <v>55754.072428789936</v>
      </c>
      <c r="U30" s="9">
        <v>71015.460036031785</v>
      </c>
      <c r="V30" s="9">
        <v>86756.159720566298</v>
      </c>
      <c r="W30" s="9">
        <v>95569.720023783739</v>
      </c>
      <c r="X30" s="9">
        <v>104168.42317962032</v>
      </c>
      <c r="Y30" s="9">
        <v>114057.73608920061</v>
      </c>
      <c r="Z30" s="9">
        <v>125722.50702842933</v>
      </c>
      <c r="AA30" s="9">
        <v>135533.87317868188</v>
      </c>
      <c r="AB30" s="9">
        <v>143269.86295052659</v>
      </c>
      <c r="AC30" s="9">
        <v>150939.49682362238</v>
      </c>
      <c r="AD30" s="9">
        <v>156534.75670374438</v>
      </c>
      <c r="AE30" s="17">
        <v>176337.77628438428</v>
      </c>
      <c r="AF30" s="17">
        <v>196880.01481629684</v>
      </c>
    </row>
    <row r="31" spans="1:32" ht="18" customHeight="1" x14ac:dyDescent="0.3">
      <c r="A31" s="3" t="s">
        <v>32</v>
      </c>
      <c r="B31" s="8" t="s">
        <v>87</v>
      </c>
      <c r="C31" s="9">
        <v>9575.198747968554</v>
      </c>
      <c r="D31" s="9">
        <v>10952.183462605897</v>
      </c>
      <c r="E31" s="9">
        <v>12001.742779796121</v>
      </c>
      <c r="F31" s="9">
        <v>12894.277546479687</v>
      </c>
      <c r="G31" s="9">
        <v>13647.858145034072</v>
      </c>
      <c r="H31" s="9">
        <v>13893.012626312469</v>
      </c>
      <c r="I31" s="9">
        <v>14243.93309276418</v>
      </c>
      <c r="J31" s="9">
        <v>15107.043430339734</v>
      </c>
      <c r="K31" s="9">
        <v>14942.807426607225</v>
      </c>
      <c r="L31" s="9">
        <v>16715.90680320613</v>
      </c>
      <c r="M31" s="9">
        <v>15837.411135196013</v>
      </c>
      <c r="N31" s="9">
        <v>17438.540336569287</v>
      </c>
      <c r="O31" s="9">
        <v>17315.193844305333</v>
      </c>
      <c r="P31" s="9">
        <v>18018.252469533643</v>
      </c>
      <c r="Q31" s="9">
        <v>18462.168796273789</v>
      </c>
      <c r="R31" s="9">
        <v>22337.836800211768</v>
      </c>
      <c r="S31" s="9">
        <v>33307.648080335122</v>
      </c>
      <c r="T31" s="9">
        <v>43419.930958065597</v>
      </c>
      <c r="U31" s="9">
        <v>56294.651080868382</v>
      </c>
      <c r="V31" s="9">
        <v>68812.161779300746</v>
      </c>
      <c r="W31" s="9">
        <v>75445.390294329409</v>
      </c>
      <c r="X31" s="9">
        <v>82002.926263821879</v>
      </c>
      <c r="Y31" s="9">
        <v>89628.302262317651</v>
      </c>
      <c r="Z31" s="9">
        <v>99208.334331125414</v>
      </c>
      <c r="AA31" s="9">
        <v>105436.57774706422</v>
      </c>
      <c r="AB31" s="9">
        <v>108341.26269573401</v>
      </c>
      <c r="AC31" s="9">
        <v>113957.06972209073</v>
      </c>
      <c r="AD31" s="9">
        <v>118065.23935171016</v>
      </c>
      <c r="AE31" s="17">
        <v>134685.84639763719</v>
      </c>
      <c r="AF31" s="17">
        <v>152707.18707515849</v>
      </c>
    </row>
    <row r="32" spans="1:32" ht="18" customHeight="1" x14ac:dyDescent="0.3">
      <c r="A32" s="1" t="s">
        <v>33</v>
      </c>
      <c r="B32" s="8" t="s">
        <v>88</v>
      </c>
      <c r="C32" s="9">
        <v>1566.3953592220419</v>
      </c>
      <c r="D32" s="9">
        <v>1831.6542003382592</v>
      </c>
      <c r="E32" s="9">
        <v>1926.3599889447271</v>
      </c>
      <c r="F32" s="9">
        <v>1995.3906454687515</v>
      </c>
      <c r="G32" s="9">
        <v>2295.8388246297918</v>
      </c>
      <c r="H32" s="9">
        <v>2490.2826132127584</v>
      </c>
      <c r="I32" s="9">
        <v>2731.6182922992198</v>
      </c>
      <c r="J32" s="9">
        <v>3143.3288625420091</v>
      </c>
      <c r="K32" s="9">
        <v>3495.5836865993006</v>
      </c>
      <c r="L32" s="9">
        <v>4695.9148958652768</v>
      </c>
      <c r="M32" s="9">
        <v>4824.2474813137223</v>
      </c>
      <c r="N32" s="9">
        <v>4967.7023224846826</v>
      </c>
      <c r="O32" s="9">
        <v>6012.5427670501267</v>
      </c>
      <c r="P32" s="9">
        <v>7312.9741239092255</v>
      </c>
      <c r="Q32" s="9">
        <v>8872.2191688716885</v>
      </c>
      <c r="R32" s="9">
        <v>8681.1664080495539</v>
      </c>
      <c r="S32" s="9">
        <v>10582.273594673439</v>
      </c>
      <c r="T32" s="9">
        <v>12334.141470724331</v>
      </c>
      <c r="U32" s="9">
        <v>14720.808955163417</v>
      </c>
      <c r="V32" s="9">
        <v>17943.997941265534</v>
      </c>
      <c r="W32" s="9">
        <v>20124.329729454337</v>
      </c>
      <c r="X32" s="9">
        <v>22165.496915798452</v>
      </c>
      <c r="Y32" s="9">
        <v>24429.433826882952</v>
      </c>
      <c r="Z32" s="9">
        <v>26514.172697303933</v>
      </c>
      <c r="AA32" s="9">
        <v>30097.295431617655</v>
      </c>
      <c r="AB32" s="9">
        <v>34928.600254792545</v>
      </c>
      <c r="AC32" s="9">
        <v>36982.427101531714</v>
      </c>
      <c r="AD32" s="9">
        <v>38469.517352034214</v>
      </c>
      <c r="AE32" s="17">
        <v>41651.929886747086</v>
      </c>
      <c r="AF32" s="17">
        <v>44172.827741138266</v>
      </c>
    </row>
    <row r="33" spans="1:32" ht="18" customHeight="1" x14ac:dyDescent="0.3">
      <c r="A33" s="1" t="s">
        <v>4</v>
      </c>
      <c r="B33" s="8" t="s">
        <v>89</v>
      </c>
      <c r="C33" s="9">
        <v>14868.035587910119</v>
      </c>
      <c r="D33" s="9">
        <v>16648.857908311293</v>
      </c>
      <c r="E33" s="9">
        <v>19025.34902571491</v>
      </c>
      <c r="F33" s="9">
        <v>21271.42594861961</v>
      </c>
      <c r="G33" s="9">
        <v>23921.586475304757</v>
      </c>
      <c r="H33" s="9">
        <v>24074.987755625938</v>
      </c>
      <c r="I33" s="9">
        <v>24412.139342070259</v>
      </c>
      <c r="J33" s="9">
        <v>25471.044812708707</v>
      </c>
      <c r="K33" s="9">
        <v>27054.034350639817</v>
      </c>
      <c r="L33" s="9">
        <v>28468.569033992677</v>
      </c>
      <c r="M33" s="9">
        <v>31716.943599495149</v>
      </c>
      <c r="N33" s="9">
        <v>37960.872638551453</v>
      </c>
      <c r="O33" s="9">
        <v>45472.324405939085</v>
      </c>
      <c r="P33" s="9">
        <v>52528.827974805288</v>
      </c>
      <c r="Q33" s="9">
        <v>70189.338446079782</v>
      </c>
      <c r="R33" s="9">
        <v>99409.416272848714</v>
      </c>
      <c r="S33" s="9">
        <v>102404.11517925546</v>
      </c>
      <c r="T33" s="9">
        <v>102082.74276965081</v>
      </c>
      <c r="U33" s="9">
        <v>111047.37959470962</v>
      </c>
      <c r="V33" s="9">
        <v>121726.1627251872</v>
      </c>
      <c r="W33" s="9">
        <v>137538.45275311932</v>
      </c>
      <c r="X33" s="9">
        <v>145435.57734945428</v>
      </c>
      <c r="Y33" s="9">
        <v>153830.94565729931</v>
      </c>
      <c r="Z33" s="9">
        <v>160423.46288188815</v>
      </c>
      <c r="AA33" s="9">
        <v>159730.22674114269</v>
      </c>
      <c r="AB33" s="9">
        <v>163385.11428740772</v>
      </c>
      <c r="AC33" s="9">
        <v>165682.23913532635</v>
      </c>
      <c r="AD33" s="9">
        <v>138116.80588046653</v>
      </c>
      <c r="AE33" s="17">
        <v>142117.59449783072</v>
      </c>
      <c r="AF33" s="17">
        <v>150299.34837095049</v>
      </c>
    </row>
    <row r="34" spans="1:32" s="16" customFormat="1" ht="18" customHeight="1" x14ac:dyDescent="0.3">
      <c r="A34" s="2" t="s">
        <v>34</v>
      </c>
      <c r="B34" s="14" t="s">
        <v>90</v>
      </c>
      <c r="C34" s="6">
        <v>128880.36724592751</v>
      </c>
      <c r="D34" s="6">
        <v>143989.26367596659</v>
      </c>
      <c r="E34" s="6">
        <v>165299.50721556193</v>
      </c>
      <c r="F34" s="6">
        <v>178397.70246445126</v>
      </c>
      <c r="G34" s="6">
        <v>194920.54530707875</v>
      </c>
      <c r="H34" s="6">
        <v>203920.05092251225</v>
      </c>
      <c r="I34" s="6">
        <v>212882.29746151058</v>
      </c>
      <c r="J34" s="6">
        <v>243483.44516458828</v>
      </c>
      <c r="K34" s="6">
        <v>267452.04110431136</v>
      </c>
      <c r="L34" s="6">
        <v>309391.62251681904</v>
      </c>
      <c r="M34" s="6">
        <v>328133.89654346922</v>
      </c>
      <c r="N34" s="6">
        <v>357636.94441443961</v>
      </c>
      <c r="O34" s="6">
        <v>387897.85081434617</v>
      </c>
      <c r="P34" s="6">
        <v>398752.61783378466</v>
      </c>
      <c r="Q34" s="6">
        <v>459891.63444994012</v>
      </c>
      <c r="R34" s="6">
        <v>538069.80693236622</v>
      </c>
      <c r="S34" s="6">
        <v>551675.22802009748</v>
      </c>
      <c r="T34" s="6">
        <v>581331.77617860201</v>
      </c>
      <c r="U34" s="6">
        <v>609979.97489187506</v>
      </c>
      <c r="V34" s="6">
        <v>653659.61006458232</v>
      </c>
      <c r="W34" s="6">
        <v>711532.99623728776</v>
      </c>
      <c r="X34" s="6">
        <v>765540.76166420081</v>
      </c>
      <c r="Y34" s="6">
        <v>821281.03523704433</v>
      </c>
      <c r="Z34" s="6">
        <v>880311.83205759851</v>
      </c>
      <c r="AA34" s="6">
        <v>930682.99917182059</v>
      </c>
      <c r="AB34" s="6">
        <v>974749.39426829468</v>
      </c>
      <c r="AC34" s="6">
        <v>1014197.4836719793</v>
      </c>
      <c r="AD34" s="6">
        <v>946887.81471661758</v>
      </c>
      <c r="AE34" s="6">
        <f>AE33+AE30+AE19</f>
        <v>1068090.0652596047</v>
      </c>
      <c r="AF34" s="6">
        <f>AF33+AF30+AF19</f>
        <v>1176862.397148049</v>
      </c>
    </row>
    <row r="35" spans="1:32" ht="18" customHeight="1" x14ac:dyDescent="0.3">
      <c r="A35" s="8" t="s">
        <v>378</v>
      </c>
      <c r="B35" s="8" t="s">
        <v>91</v>
      </c>
      <c r="C35" s="9">
        <v>60416.149974587141</v>
      </c>
      <c r="D35" s="9">
        <v>66620.909582125081</v>
      </c>
      <c r="E35" s="9">
        <v>76974.134468224976</v>
      </c>
      <c r="F35" s="9">
        <v>85541.376452000084</v>
      </c>
      <c r="G35" s="9">
        <v>92239.449912857133</v>
      </c>
      <c r="H35" s="9">
        <v>97917.866162138685</v>
      </c>
      <c r="I35" s="9">
        <v>110314.4563085087</v>
      </c>
      <c r="J35" s="9">
        <v>130429.09754328532</v>
      </c>
      <c r="K35" s="9">
        <v>138858.9453899581</v>
      </c>
      <c r="L35" s="9">
        <v>158567.50144283311</v>
      </c>
      <c r="M35" s="9">
        <v>175251.3524320685</v>
      </c>
      <c r="N35" s="9">
        <v>196132.05035133424</v>
      </c>
      <c r="O35" s="9">
        <v>213311.63376484736</v>
      </c>
      <c r="P35" s="9">
        <v>238731.80453244096</v>
      </c>
      <c r="Q35" s="9">
        <v>268088.44617291546</v>
      </c>
      <c r="R35" s="9">
        <v>308618.54705304396</v>
      </c>
      <c r="S35" s="9">
        <v>329215.29421725485</v>
      </c>
      <c r="T35" s="9">
        <v>386367.05725005898</v>
      </c>
      <c r="U35" s="9">
        <v>419961.07641789643</v>
      </c>
      <c r="V35" s="9">
        <v>455019.42199184588</v>
      </c>
      <c r="W35" s="9">
        <v>492455.8486199145</v>
      </c>
      <c r="X35" s="9">
        <v>527520.48966081091</v>
      </c>
      <c r="Y35" s="9">
        <v>555536.27506761532</v>
      </c>
      <c r="Z35" s="9">
        <v>594485.6494023148</v>
      </c>
      <c r="AA35" s="9">
        <v>631788.73893927108</v>
      </c>
      <c r="AB35" s="9">
        <v>670006.68181260873</v>
      </c>
      <c r="AC35" s="9">
        <v>701084.61083656212</v>
      </c>
      <c r="AD35" s="9">
        <v>658893.56271783588</v>
      </c>
      <c r="AE35" s="17">
        <v>757682.34357438865</v>
      </c>
      <c r="AF35" s="17">
        <v>820747.44560731226</v>
      </c>
    </row>
    <row r="36" spans="1:32" ht="18" customHeight="1" x14ac:dyDescent="0.3">
      <c r="A36" s="1" t="s">
        <v>36</v>
      </c>
      <c r="B36" s="8" t="s">
        <v>92</v>
      </c>
      <c r="C36" s="9">
        <v>25292.687916303323</v>
      </c>
      <c r="D36" s="9">
        <v>27690.834949955351</v>
      </c>
      <c r="E36" s="9">
        <v>32143.409342104234</v>
      </c>
      <c r="F36" s="9">
        <v>36251.970324090013</v>
      </c>
      <c r="G36" s="9">
        <v>38899.599095687583</v>
      </c>
      <c r="H36" s="9">
        <v>41253.501922757947</v>
      </c>
      <c r="I36" s="9">
        <v>46339.108100897043</v>
      </c>
      <c r="J36" s="9">
        <v>54640.752824808878</v>
      </c>
      <c r="K36" s="9">
        <v>58477.958096328905</v>
      </c>
      <c r="L36" s="9">
        <v>66684.911765915662</v>
      </c>
      <c r="M36" s="9">
        <v>71979.566352533497</v>
      </c>
      <c r="N36" s="9">
        <v>79168.540586878167</v>
      </c>
      <c r="O36" s="9">
        <v>86399.755006799111</v>
      </c>
      <c r="P36" s="9">
        <v>99701.214890666321</v>
      </c>
      <c r="Q36" s="9">
        <v>109752.72507465206</v>
      </c>
      <c r="R36" s="9">
        <v>127008.09534151386</v>
      </c>
      <c r="S36" s="9">
        <v>133815.89006987491</v>
      </c>
      <c r="T36" s="9">
        <v>155174.47577801265</v>
      </c>
      <c r="U36" s="9">
        <v>168482.20582151317</v>
      </c>
      <c r="V36" s="9">
        <v>183428.48002688735</v>
      </c>
      <c r="W36" s="9">
        <v>200821.75025377399</v>
      </c>
      <c r="X36" s="9">
        <v>212116.68084475465</v>
      </c>
      <c r="Y36" s="9">
        <v>221933.06920033967</v>
      </c>
      <c r="Z36" s="9">
        <v>246124.99310505824</v>
      </c>
      <c r="AA36" s="9">
        <v>259692.68903450071</v>
      </c>
      <c r="AB36" s="9">
        <v>273476.36624439328</v>
      </c>
      <c r="AC36" s="9">
        <v>286585.61123698577</v>
      </c>
      <c r="AD36" s="9">
        <v>276459.2537714577</v>
      </c>
      <c r="AE36" s="17">
        <v>322571.34700681525</v>
      </c>
      <c r="AF36" s="17">
        <v>338052.2882888912</v>
      </c>
    </row>
    <row r="37" spans="1:32" ht="18" customHeight="1" x14ac:dyDescent="0.3">
      <c r="A37" s="1" t="s">
        <v>52</v>
      </c>
      <c r="B37" s="8" t="s">
        <v>93</v>
      </c>
      <c r="C37" s="9">
        <v>22928.623172088872</v>
      </c>
      <c r="D37" s="9">
        <v>25470.102259037485</v>
      </c>
      <c r="E37" s="9">
        <v>28550.832557156384</v>
      </c>
      <c r="F37" s="9">
        <v>31256.332760759058</v>
      </c>
      <c r="G37" s="9">
        <v>34050.382671387139</v>
      </c>
      <c r="H37" s="9">
        <v>35574.48902640224</v>
      </c>
      <c r="I37" s="9">
        <v>41092.196002671873</v>
      </c>
      <c r="J37" s="9">
        <v>49852.781406157475</v>
      </c>
      <c r="K37" s="9">
        <v>52258.946983858936</v>
      </c>
      <c r="L37" s="9">
        <v>59398.460839113854</v>
      </c>
      <c r="M37" s="9">
        <v>66815.663388748391</v>
      </c>
      <c r="N37" s="9">
        <v>75372.056173956356</v>
      </c>
      <c r="O37" s="9">
        <v>80726.955904834991</v>
      </c>
      <c r="P37" s="9">
        <v>87099.984141850029</v>
      </c>
      <c r="Q37" s="9">
        <v>94567.842857842101</v>
      </c>
      <c r="R37" s="9">
        <v>108300.45144232118</v>
      </c>
      <c r="S37" s="9">
        <v>116598.9823069913</v>
      </c>
      <c r="T37" s="9">
        <v>133899.00557265646</v>
      </c>
      <c r="U37" s="9">
        <v>145776.26162777829</v>
      </c>
      <c r="V37" s="9">
        <v>156254.98104430194</v>
      </c>
      <c r="W37" s="9">
        <v>168108.78052218599</v>
      </c>
      <c r="X37" s="9">
        <v>186111.86497390908</v>
      </c>
      <c r="Y37" s="9">
        <v>200085.99375130469</v>
      </c>
      <c r="Z37" s="9">
        <v>206148.9280157616</v>
      </c>
      <c r="AA37" s="9">
        <v>221020.1493041073</v>
      </c>
      <c r="AB37" s="9">
        <v>233733.35734469228</v>
      </c>
      <c r="AC37" s="9">
        <v>241758.96203312103</v>
      </c>
      <c r="AD37" s="9">
        <v>237669.39646355974</v>
      </c>
      <c r="AE37" s="17">
        <v>258747.79358092049</v>
      </c>
      <c r="AF37" s="17">
        <v>275993.18162190507</v>
      </c>
    </row>
    <row r="38" spans="1:32" ht="18" customHeight="1" x14ac:dyDescent="0.3">
      <c r="A38" s="1" t="s">
        <v>53</v>
      </c>
      <c r="B38" s="8" t="s">
        <v>94</v>
      </c>
      <c r="C38" s="9">
        <v>5884.2298493217277</v>
      </c>
      <c r="D38" s="9">
        <v>6690.3955637208119</v>
      </c>
      <c r="E38" s="9">
        <v>8212.042766763816</v>
      </c>
      <c r="F38" s="9">
        <v>8945.8150409155714</v>
      </c>
      <c r="G38" s="9">
        <v>9436.770015626289</v>
      </c>
      <c r="H38" s="9">
        <v>10499.518534565688</v>
      </c>
      <c r="I38" s="9">
        <v>12019.962910222304</v>
      </c>
      <c r="J38" s="9">
        <v>13957.371562406877</v>
      </c>
      <c r="K38" s="9">
        <v>15446.835926037196</v>
      </c>
      <c r="L38" s="9">
        <v>17675.619653494032</v>
      </c>
      <c r="M38" s="9">
        <v>19898.629525342571</v>
      </c>
      <c r="N38" s="9">
        <v>23206.841932164796</v>
      </c>
      <c r="O38" s="9">
        <v>26150.882872543494</v>
      </c>
      <c r="P38" s="9">
        <v>31231.105295532245</v>
      </c>
      <c r="Q38" s="9">
        <v>37835.64832959669</v>
      </c>
      <c r="R38" s="9">
        <v>42889.16213694834</v>
      </c>
      <c r="S38" s="9">
        <v>45476.140367897169</v>
      </c>
      <c r="T38" s="9">
        <v>54003.399066818114</v>
      </c>
      <c r="U38" s="9">
        <v>62410.696916264882</v>
      </c>
      <c r="V38" s="9">
        <v>69430.671604654417</v>
      </c>
      <c r="W38" s="9">
        <v>74373.152998835139</v>
      </c>
      <c r="X38" s="9">
        <v>77118.502866412484</v>
      </c>
      <c r="Y38" s="9">
        <v>79484.491407012436</v>
      </c>
      <c r="Z38" s="9">
        <v>85056.858453182533</v>
      </c>
      <c r="AA38" s="9">
        <v>91415.044122066814</v>
      </c>
      <c r="AB38" s="9">
        <v>98975.558039715223</v>
      </c>
      <c r="AC38" s="9">
        <v>103903.0353568468</v>
      </c>
      <c r="AD38" s="9">
        <v>91940.439212337718</v>
      </c>
      <c r="AE38" s="17">
        <v>111672.96199721447</v>
      </c>
      <c r="AF38" s="17">
        <v>122589.47354598733</v>
      </c>
    </row>
    <row r="39" spans="1:32" ht="18" customHeight="1" x14ac:dyDescent="0.3">
      <c r="A39" s="1" t="s">
        <v>459</v>
      </c>
      <c r="B39" s="8" t="s">
        <v>95</v>
      </c>
      <c r="C39" s="9">
        <v>6310.6090368732102</v>
      </c>
      <c r="D39" s="9">
        <v>6769.5768094114264</v>
      </c>
      <c r="E39" s="9">
        <v>8067.8498022005551</v>
      </c>
      <c r="F39" s="9">
        <v>9087.2583262354383</v>
      </c>
      <c r="G39" s="9">
        <v>9852.6981301561391</v>
      </c>
      <c r="H39" s="9">
        <v>10590.356678412805</v>
      </c>
      <c r="I39" s="9">
        <v>10863.189294717486</v>
      </c>
      <c r="J39" s="9">
        <v>11978.191749912068</v>
      </c>
      <c r="K39" s="9">
        <v>12675.204383733084</v>
      </c>
      <c r="L39" s="9">
        <v>14808.509184309491</v>
      </c>
      <c r="M39" s="9">
        <v>16557.493165444044</v>
      </c>
      <c r="N39" s="9">
        <v>18384.611658334929</v>
      </c>
      <c r="O39" s="9">
        <v>20034.039980669841</v>
      </c>
      <c r="P39" s="9">
        <v>20699.500204392352</v>
      </c>
      <c r="Q39" s="9">
        <v>25932.22991082463</v>
      </c>
      <c r="R39" s="9">
        <v>30420.8381322606</v>
      </c>
      <c r="S39" s="9">
        <v>33324.281472491581</v>
      </c>
      <c r="T39" s="9">
        <v>43290.176832571866</v>
      </c>
      <c r="U39" s="9">
        <v>43291.912052340122</v>
      </c>
      <c r="V39" s="9">
        <v>45905.289316002061</v>
      </c>
      <c r="W39" s="9">
        <v>49152.164845119369</v>
      </c>
      <c r="X39" s="9">
        <v>52173.440975734324</v>
      </c>
      <c r="Y39" s="9">
        <v>54032.720708958383</v>
      </c>
      <c r="Z39" s="9">
        <v>57154.869828312323</v>
      </c>
      <c r="AA39" s="9">
        <v>59660.856478596063</v>
      </c>
      <c r="AB39" s="9">
        <v>63821.400183808233</v>
      </c>
      <c r="AC39" s="9">
        <v>68837.002209608545</v>
      </c>
      <c r="AD39" s="9">
        <v>52824.473270480827</v>
      </c>
      <c r="AE39" s="17">
        <v>64690.24098943884</v>
      </c>
      <c r="AF39" s="17">
        <v>84112.502150528278</v>
      </c>
    </row>
    <row r="40" spans="1:32" ht="18" customHeight="1" x14ac:dyDescent="0.3">
      <c r="A40" s="8" t="s">
        <v>5</v>
      </c>
      <c r="B40" s="8" t="s">
        <v>96</v>
      </c>
      <c r="C40" s="9">
        <v>37502.702439475252</v>
      </c>
      <c r="D40" s="9">
        <v>42821.532205651485</v>
      </c>
      <c r="E40" s="9">
        <v>51096.029822294586</v>
      </c>
      <c r="F40" s="9">
        <v>59939.455609217039</v>
      </c>
      <c r="G40" s="9">
        <v>67871.156197718126</v>
      </c>
      <c r="H40" s="9">
        <v>75859.966720344353</v>
      </c>
      <c r="I40" s="9">
        <v>84200.802609278704</v>
      </c>
      <c r="J40" s="9">
        <v>97819.694201021557</v>
      </c>
      <c r="K40" s="9">
        <v>107870.3079924738</v>
      </c>
      <c r="L40" s="9">
        <v>117479.9845020075</v>
      </c>
      <c r="M40" s="9">
        <v>137802.01220963383</v>
      </c>
      <c r="N40" s="9">
        <v>152234.29554442634</v>
      </c>
      <c r="O40" s="9">
        <v>167758.84616884557</v>
      </c>
      <c r="P40" s="9">
        <v>199808.09471411037</v>
      </c>
      <c r="Q40" s="9">
        <v>212716.30733002973</v>
      </c>
      <c r="R40" s="9">
        <v>217357.48723717948</v>
      </c>
      <c r="S40" s="9">
        <v>225917.53570717675</v>
      </c>
      <c r="T40" s="9">
        <v>234771.72503617761</v>
      </c>
      <c r="U40" s="9">
        <v>257915.53290920006</v>
      </c>
      <c r="V40" s="9">
        <v>284452.03752982314</v>
      </c>
      <c r="W40" s="9">
        <v>317838.45236065914</v>
      </c>
      <c r="X40" s="9">
        <v>338283.83596379642</v>
      </c>
      <c r="Y40" s="9">
        <v>360325.5936785143</v>
      </c>
      <c r="Z40" s="9">
        <v>375965.9230511036</v>
      </c>
      <c r="AA40" s="9">
        <v>397779.51317295834</v>
      </c>
      <c r="AB40" s="9">
        <v>406014.98510723549</v>
      </c>
      <c r="AC40" s="9">
        <v>417542.31442862423</v>
      </c>
      <c r="AD40" s="9">
        <v>374136.90031191218</v>
      </c>
      <c r="AE40" s="17">
        <v>407572.4416066769</v>
      </c>
      <c r="AF40" s="17">
        <v>459382.00332186255</v>
      </c>
    </row>
    <row r="41" spans="1:32" ht="18" customHeight="1" x14ac:dyDescent="0.3">
      <c r="A41" s="1" t="s">
        <v>49</v>
      </c>
      <c r="B41" s="8" t="s">
        <v>97</v>
      </c>
      <c r="C41" s="9">
        <v>24535.850371991623</v>
      </c>
      <c r="D41" s="9">
        <v>26896.710674837086</v>
      </c>
      <c r="E41" s="9">
        <v>30172.509740629044</v>
      </c>
      <c r="F41" s="9">
        <v>33805.116122000036</v>
      </c>
      <c r="G41" s="9">
        <v>36570.351060463603</v>
      </c>
      <c r="H41" s="9">
        <v>38081.471888621425</v>
      </c>
      <c r="I41" s="9">
        <v>40995.188772573376</v>
      </c>
      <c r="J41" s="9">
        <v>45356.624487878034</v>
      </c>
      <c r="K41" s="9">
        <v>47671.447779198905</v>
      </c>
      <c r="L41" s="9">
        <v>52616.368109413874</v>
      </c>
      <c r="M41" s="9">
        <v>60167.897222651962</v>
      </c>
      <c r="N41" s="9">
        <v>67436.830867839468</v>
      </c>
      <c r="O41" s="9">
        <v>75563.758200223514</v>
      </c>
      <c r="P41" s="9">
        <v>96571.868078343774</v>
      </c>
      <c r="Q41" s="9">
        <v>107291.05283179012</v>
      </c>
      <c r="R41" s="9">
        <v>116119.04561867817</v>
      </c>
      <c r="S41" s="9">
        <v>120463.97141268852</v>
      </c>
      <c r="T41" s="9">
        <v>125934.78141811247</v>
      </c>
      <c r="U41" s="9">
        <v>149986.46983380467</v>
      </c>
      <c r="V41" s="9">
        <v>174941.39563990213</v>
      </c>
      <c r="W41" s="9">
        <v>199832.29331906495</v>
      </c>
      <c r="X41" s="9">
        <v>221458.79018457572</v>
      </c>
      <c r="Y41" s="9">
        <v>242742.2186942253</v>
      </c>
      <c r="Z41" s="9">
        <v>256687.97760862991</v>
      </c>
      <c r="AA41" s="9">
        <v>277056.9897661843</v>
      </c>
      <c r="AB41" s="9">
        <v>284818.26965385815</v>
      </c>
      <c r="AC41" s="9">
        <v>290494.47554273158</v>
      </c>
      <c r="AD41" s="9">
        <v>249515.08373823471</v>
      </c>
      <c r="AE41" s="17">
        <f>AE40-AE42</f>
        <v>272975.2382272518</v>
      </c>
      <c r="AF41" s="17">
        <f>AF40-AF42</f>
        <v>319884.93661803694</v>
      </c>
    </row>
    <row r="42" spans="1:32" ht="18" customHeight="1" x14ac:dyDescent="0.3">
      <c r="A42" s="1" t="s">
        <v>38</v>
      </c>
      <c r="B42" s="8" t="s">
        <v>98</v>
      </c>
      <c r="C42" s="9">
        <v>12966.852067483642</v>
      </c>
      <c r="D42" s="9">
        <v>15924.821530814384</v>
      </c>
      <c r="E42" s="9">
        <v>20923.520081665538</v>
      </c>
      <c r="F42" s="9">
        <v>26134.339487216999</v>
      </c>
      <c r="G42" s="9">
        <v>31300.805137254538</v>
      </c>
      <c r="H42" s="9">
        <v>37778.494831722935</v>
      </c>
      <c r="I42" s="9">
        <v>43205.613836705328</v>
      </c>
      <c r="J42" s="9">
        <v>52463.069713143501</v>
      </c>
      <c r="K42" s="9">
        <v>60198.860213274907</v>
      </c>
      <c r="L42" s="9">
        <v>64863.616392593598</v>
      </c>
      <c r="M42" s="9">
        <v>77634.114986981847</v>
      </c>
      <c r="N42" s="9">
        <v>84797.464676586897</v>
      </c>
      <c r="O42" s="9">
        <v>92195.087968622014</v>
      </c>
      <c r="P42" s="9">
        <v>103236.22663576656</v>
      </c>
      <c r="Q42" s="9">
        <v>105425.25449823958</v>
      </c>
      <c r="R42" s="9">
        <v>101238.4416185013</v>
      </c>
      <c r="S42" s="9">
        <v>105453.56429448826</v>
      </c>
      <c r="T42" s="9">
        <v>108836.9436180651</v>
      </c>
      <c r="U42" s="9">
        <v>107929.06307539542</v>
      </c>
      <c r="V42" s="9">
        <v>109510.64188992105</v>
      </c>
      <c r="W42" s="9">
        <v>118006.15904159423</v>
      </c>
      <c r="X42" s="9">
        <v>116825.04577922073</v>
      </c>
      <c r="Y42" s="9">
        <v>117583.37498428902</v>
      </c>
      <c r="Z42" s="9">
        <v>119277.94544247366</v>
      </c>
      <c r="AA42" s="9">
        <v>120722.52340677399</v>
      </c>
      <c r="AB42" s="9">
        <v>121196.71545337723</v>
      </c>
      <c r="AC42" s="9">
        <v>127047.83888589244</v>
      </c>
      <c r="AD42" s="9">
        <v>124621.81657367758</v>
      </c>
      <c r="AE42" s="9">
        <v>134597.2033794251</v>
      </c>
      <c r="AF42" s="9">
        <v>139497.06670382561</v>
      </c>
    </row>
    <row r="43" spans="1:32" ht="18" customHeight="1" x14ac:dyDescent="0.3">
      <c r="A43" s="8" t="s">
        <v>6</v>
      </c>
      <c r="B43" s="8" t="s">
        <v>99</v>
      </c>
      <c r="C43" s="9">
        <v>81264.960322835454</v>
      </c>
      <c r="D43" s="9">
        <v>91420.63915179421</v>
      </c>
      <c r="E43" s="9">
        <v>106224.44433522964</v>
      </c>
      <c r="F43" s="9">
        <v>120185.32062719586</v>
      </c>
      <c r="G43" s="9">
        <v>138631.60113345511</v>
      </c>
      <c r="H43" s="9">
        <v>155500.16633904882</v>
      </c>
      <c r="I43" s="9">
        <v>175527.66159457422</v>
      </c>
      <c r="J43" s="9">
        <v>194247.24692558221</v>
      </c>
      <c r="K43" s="9">
        <v>222208.34515464451</v>
      </c>
      <c r="L43" s="9">
        <v>279995.96845685231</v>
      </c>
      <c r="M43" s="9">
        <v>316935.4847632614</v>
      </c>
      <c r="N43" s="9">
        <v>353642.30197652918</v>
      </c>
      <c r="O43" s="9">
        <v>404709.15832396399</v>
      </c>
      <c r="P43" s="9">
        <v>460838.32914838393</v>
      </c>
      <c r="Q43" s="9">
        <v>537737.91878968384</v>
      </c>
      <c r="R43" s="9">
        <v>566361.76990316354</v>
      </c>
      <c r="S43" s="9">
        <v>636618.5322766914</v>
      </c>
      <c r="T43" s="9">
        <v>684657.46119480103</v>
      </c>
      <c r="U43" s="9">
        <v>731782.78686249792</v>
      </c>
      <c r="V43" s="9">
        <v>763080.25301270094</v>
      </c>
      <c r="W43" s="9">
        <v>812425.24693222856</v>
      </c>
      <c r="X43" s="9">
        <v>861200.99993166944</v>
      </c>
      <c r="Y43" s="9">
        <v>921868.22892808681</v>
      </c>
      <c r="Z43" s="9">
        <v>992299.08333534375</v>
      </c>
      <c r="AA43" s="9">
        <v>1068220.4889997616</v>
      </c>
      <c r="AB43" s="9">
        <v>1139109.8427534311</v>
      </c>
      <c r="AC43" s="9">
        <v>1206137.0386046539</v>
      </c>
      <c r="AD43" s="9">
        <v>1224768.258930214</v>
      </c>
      <c r="AE43" s="17">
        <v>1313887.5050886858</v>
      </c>
      <c r="AF43" s="17">
        <v>1397453.5957023483</v>
      </c>
    </row>
    <row r="44" spans="1:32" ht="18" customHeight="1" x14ac:dyDescent="0.3">
      <c r="A44" s="1" t="s">
        <v>39</v>
      </c>
      <c r="B44" s="8" t="s">
        <v>100</v>
      </c>
      <c r="C44" s="9">
        <v>27114.663891699471</v>
      </c>
      <c r="D44" s="9">
        <v>28412.760821193639</v>
      </c>
      <c r="E44" s="9">
        <v>33891.206539257422</v>
      </c>
      <c r="F44" s="9">
        <v>38253.975155375243</v>
      </c>
      <c r="G44" s="9">
        <v>46059.96054249828</v>
      </c>
      <c r="H44" s="9">
        <v>47661.828198682182</v>
      </c>
      <c r="I44" s="9">
        <v>58890.559127873159</v>
      </c>
      <c r="J44" s="9">
        <v>63741.354586518341</v>
      </c>
      <c r="K44" s="9">
        <v>72355.438048909593</v>
      </c>
      <c r="L44" s="9">
        <v>83466.679416351835</v>
      </c>
      <c r="M44" s="9">
        <v>94201.063409318202</v>
      </c>
      <c r="N44" s="9">
        <v>107371.1207394599</v>
      </c>
      <c r="O44" s="9">
        <v>121507.3271547878</v>
      </c>
      <c r="P44" s="9">
        <v>138468.85565776704</v>
      </c>
      <c r="Q44" s="9">
        <v>179801.68627305151</v>
      </c>
      <c r="R44" s="9">
        <v>188543.04430604627</v>
      </c>
      <c r="S44" s="9">
        <v>182387.43168953556</v>
      </c>
      <c r="T44" s="9">
        <v>200055.28238969756</v>
      </c>
      <c r="U44" s="9">
        <v>221001.19005213864</v>
      </c>
      <c r="V44" s="9">
        <v>226824.56952407147</v>
      </c>
      <c r="W44" s="9">
        <v>248856.06566458533</v>
      </c>
      <c r="X44" s="9">
        <v>261365.43483575029</v>
      </c>
      <c r="Y44" s="9">
        <v>287549.2420766374</v>
      </c>
      <c r="Z44" s="9">
        <v>313952.05362284114</v>
      </c>
      <c r="AA44" s="9">
        <v>332188.73893887864</v>
      </c>
      <c r="AB44" s="9">
        <v>352217.74815717293</v>
      </c>
      <c r="AC44" s="9">
        <v>368967.96336123161</v>
      </c>
      <c r="AD44" s="9">
        <v>367601.66405368852</v>
      </c>
      <c r="AE44" s="17">
        <v>387097.20151257882</v>
      </c>
      <c r="AF44" s="17">
        <v>430301.67268209264</v>
      </c>
    </row>
    <row r="45" spans="1:32" ht="18" customHeight="1" x14ac:dyDescent="0.3">
      <c r="A45" s="1" t="s">
        <v>40</v>
      </c>
      <c r="B45" s="8" t="s">
        <v>101</v>
      </c>
      <c r="C45" s="9">
        <v>30047.364413442036</v>
      </c>
      <c r="D45" s="9">
        <v>36227.090016784139</v>
      </c>
      <c r="E45" s="9">
        <v>41949.13272039908</v>
      </c>
      <c r="F45" s="9">
        <v>48085.467152108155</v>
      </c>
      <c r="G45" s="9">
        <v>54498.234476637153</v>
      </c>
      <c r="H45" s="9">
        <v>61504.659574096411</v>
      </c>
      <c r="I45" s="9">
        <v>66781.866298775436</v>
      </c>
      <c r="J45" s="9">
        <v>73971.646641381143</v>
      </c>
      <c r="K45" s="9">
        <v>82658.446413346202</v>
      </c>
      <c r="L45" s="9">
        <v>98204.936418033627</v>
      </c>
      <c r="M45" s="9">
        <v>108050.14034279564</v>
      </c>
      <c r="N45" s="9">
        <v>119457.13550893791</v>
      </c>
      <c r="O45" s="9">
        <v>134722.56410077558</v>
      </c>
      <c r="P45" s="9">
        <v>140543.43651446362</v>
      </c>
      <c r="Q45" s="9">
        <v>168455.60302409617</v>
      </c>
      <c r="R45" s="9">
        <v>187177.63491983386</v>
      </c>
      <c r="S45" s="9">
        <v>210749.38650976654</v>
      </c>
      <c r="T45" s="9">
        <v>225192.85178510169</v>
      </c>
      <c r="U45" s="9">
        <v>237027.14998971773</v>
      </c>
      <c r="V45" s="9">
        <v>250394.72587739286</v>
      </c>
      <c r="W45" s="9">
        <v>263344.96163052559</v>
      </c>
      <c r="X45" s="9">
        <v>280437.59589235322</v>
      </c>
      <c r="Y45" s="9">
        <v>294671.19813300192</v>
      </c>
      <c r="Z45" s="9">
        <v>313697.09849002562</v>
      </c>
      <c r="AA45" s="9">
        <v>337014.15807622008</v>
      </c>
      <c r="AB45" s="9">
        <v>358024.57749321056</v>
      </c>
      <c r="AC45" s="9">
        <v>373613.23105798627</v>
      </c>
      <c r="AD45" s="9">
        <v>379960.87243158935</v>
      </c>
      <c r="AE45" s="17">
        <v>421519.28985507286</v>
      </c>
      <c r="AF45" s="17">
        <v>443613.57436230261</v>
      </c>
    </row>
    <row r="46" spans="1:32" ht="18" customHeight="1" x14ac:dyDescent="0.3">
      <c r="A46" s="1" t="s">
        <v>50</v>
      </c>
      <c r="B46" s="8" t="s">
        <v>102</v>
      </c>
      <c r="C46" s="9">
        <v>24102.932017693976</v>
      </c>
      <c r="D46" s="9">
        <v>26780.788313816458</v>
      </c>
      <c r="E46" s="9">
        <v>30384.105075573145</v>
      </c>
      <c r="F46" s="9">
        <v>33845.878319712443</v>
      </c>
      <c r="G46" s="9">
        <v>38073.406114319689</v>
      </c>
      <c r="H46" s="9">
        <v>46333.67856627026</v>
      </c>
      <c r="I46" s="9">
        <v>49855.236167925657</v>
      </c>
      <c r="J46" s="9">
        <v>56534.245697682803</v>
      </c>
      <c r="K46" s="9">
        <v>67194.460692388748</v>
      </c>
      <c r="L46" s="9">
        <v>98324.352622466948</v>
      </c>
      <c r="M46" s="9">
        <v>114684.28101114756</v>
      </c>
      <c r="N46" s="9">
        <v>126814.04572813147</v>
      </c>
      <c r="O46" s="9">
        <v>148479.26706840057</v>
      </c>
      <c r="P46" s="9">
        <v>181826.03697615318</v>
      </c>
      <c r="Q46" s="9">
        <v>189480.62949253601</v>
      </c>
      <c r="R46" s="9">
        <v>190641.09067728318</v>
      </c>
      <c r="S46" s="9">
        <v>243481.7140773893</v>
      </c>
      <c r="T46" s="9">
        <v>259409.32702000174</v>
      </c>
      <c r="U46" s="9">
        <v>273754.44682064152</v>
      </c>
      <c r="V46" s="9">
        <v>285860.95761123655</v>
      </c>
      <c r="W46" s="9">
        <v>300224.21963711776</v>
      </c>
      <c r="X46" s="9">
        <v>319397.96920356603</v>
      </c>
      <c r="Y46" s="9">
        <v>339647.78871844721</v>
      </c>
      <c r="Z46" s="9">
        <v>364649.93122247676</v>
      </c>
      <c r="AA46" s="9">
        <v>399017.59198466298</v>
      </c>
      <c r="AB46" s="9">
        <v>428867.51710304793</v>
      </c>
      <c r="AC46" s="9">
        <v>463555.84418543591</v>
      </c>
      <c r="AD46" s="9">
        <v>477205.72244493611</v>
      </c>
      <c r="AE46" s="17">
        <f>AE43-AE44-AE45</f>
        <v>505271.01372103405</v>
      </c>
      <c r="AF46" s="17">
        <f>AF43-AF44-AF45</f>
        <v>523538.34865795303</v>
      </c>
    </row>
    <row r="47" spans="1:32" ht="18" customHeight="1" x14ac:dyDescent="0.3">
      <c r="A47" s="1" t="s">
        <v>7</v>
      </c>
      <c r="B47" s="8" t="s">
        <v>103</v>
      </c>
      <c r="C47" s="9">
        <v>35542.582560965115</v>
      </c>
      <c r="D47" s="9">
        <v>40523.256001490845</v>
      </c>
      <c r="E47" s="9">
        <v>45853.037062229727</v>
      </c>
      <c r="F47" s="9">
        <v>54285.164060875075</v>
      </c>
      <c r="G47" s="9">
        <v>60602.834016235545</v>
      </c>
      <c r="H47" s="9">
        <v>63176.411375424374</v>
      </c>
      <c r="I47" s="9">
        <v>67913.331473726343</v>
      </c>
      <c r="J47" s="9">
        <v>73902.25390807823</v>
      </c>
      <c r="K47" s="9">
        <v>79812.29453034261</v>
      </c>
      <c r="L47" s="9">
        <v>89129.335807547206</v>
      </c>
      <c r="M47" s="9">
        <v>98166.741432448151</v>
      </c>
      <c r="N47" s="9">
        <v>106280.6960655173</v>
      </c>
      <c r="O47" s="9">
        <v>116546.79471425842</v>
      </c>
      <c r="P47" s="9">
        <v>127767.80262618134</v>
      </c>
      <c r="Q47" s="9">
        <v>144034.47960411705</v>
      </c>
      <c r="R47" s="9">
        <v>167199.73867187806</v>
      </c>
      <c r="S47" s="9">
        <v>193512.86868405517</v>
      </c>
      <c r="T47" s="9">
        <v>216075.16240607889</v>
      </c>
      <c r="U47" s="9">
        <v>236801.40679080648</v>
      </c>
      <c r="V47" s="9">
        <v>257291.42396099656</v>
      </c>
      <c r="W47" s="9">
        <v>286075.83240348648</v>
      </c>
      <c r="X47" s="9">
        <v>316312.3170190411</v>
      </c>
      <c r="Y47" s="9">
        <v>344539.77811655006</v>
      </c>
      <c r="Z47" s="9">
        <v>375698.41044481896</v>
      </c>
      <c r="AA47" s="9">
        <v>401768.79598327202</v>
      </c>
      <c r="AB47" s="9">
        <v>428613.10498559964</v>
      </c>
      <c r="AC47" s="9">
        <v>451550.66823048366</v>
      </c>
      <c r="AD47" s="9">
        <v>467631.97394789115</v>
      </c>
      <c r="AE47" s="17">
        <v>468532.68435857561</v>
      </c>
      <c r="AF47" s="17">
        <v>499580.15289384063</v>
      </c>
    </row>
    <row r="48" spans="1:32" ht="18" customHeight="1" x14ac:dyDescent="0.3">
      <c r="A48" s="1" t="s">
        <v>41</v>
      </c>
      <c r="B48" s="8" t="s">
        <v>104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40583.557456399671</v>
      </c>
      <c r="I48" s="9">
        <v>43240.046162167353</v>
      </c>
      <c r="J48" s="9">
        <v>46314.82642287499</v>
      </c>
      <c r="K48" s="9">
        <v>50598.098212269957</v>
      </c>
      <c r="L48" s="9">
        <v>56830.305048975766</v>
      </c>
      <c r="M48" s="9">
        <v>61708.967640361836</v>
      </c>
      <c r="N48" s="9">
        <v>64843.624313167718</v>
      </c>
      <c r="O48" s="9">
        <v>72393.955545783028</v>
      </c>
      <c r="P48" s="9">
        <v>79334.180319158855</v>
      </c>
      <c r="Q48" s="9">
        <v>89549.13982465741</v>
      </c>
      <c r="R48" s="9">
        <v>104882.86897870994</v>
      </c>
      <c r="S48" s="9">
        <v>121274.382806936</v>
      </c>
      <c r="T48" s="9">
        <v>134013.90249169985</v>
      </c>
      <c r="U48" s="9">
        <v>147167.68924687803</v>
      </c>
      <c r="V48" s="9">
        <v>161369.2852202568</v>
      </c>
      <c r="W48" s="9">
        <v>179879.44764208875</v>
      </c>
      <c r="X48" s="9">
        <v>195652.53868798443</v>
      </c>
      <c r="Y48" s="9">
        <v>214926.06434880916</v>
      </c>
      <c r="Z48" s="9">
        <v>234438.33932766769</v>
      </c>
      <c r="AA48" s="9">
        <v>247838.08012116162</v>
      </c>
      <c r="AB48" s="9">
        <v>261796.20758175387</v>
      </c>
      <c r="AC48" s="9">
        <v>271980.86816907558</v>
      </c>
      <c r="AD48" s="9">
        <v>279519.31747578003</v>
      </c>
      <c r="AE48" s="17">
        <v>281847.92837862246</v>
      </c>
      <c r="AF48" s="17">
        <v>288733.5042224779</v>
      </c>
    </row>
    <row r="49" spans="1:32" ht="18" customHeight="1" x14ac:dyDescent="0.3">
      <c r="A49" s="1" t="s">
        <v>42</v>
      </c>
      <c r="B49" s="8" t="s">
        <v>105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9997.9660750505918</v>
      </c>
      <c r="I49" s="9">
        <v>10547.950146249441</v>
      </c>
      <c r="J49" s="9">
        <v>11171.375699436949</v>
      </c>
      <c r="K49" s="9">
        <v>11838.799978320363</v>
      </c>
      <c r="L49" s="9">
        <v>13022.961171015868</v>
      </c>
      <c r="M49" s="9">
        <v>14073.968325421125</v>
      </c>
      <c r="N49" s="9">
        <v>15525.760864642867</v>
      </c>
      <c r="O49" s="9">
        <v>16777.73964205763</v>
      </c>
      <c r="P49" s="9">
        <v>18437.157472505765</v>
      </c>
      <c r="Q49" s="9">
        <v>21124.225217795542</v>
      </c>
      <c r="R49" s="9">
        <v>25477.372037463152</v>
      </c>
      <c r="S49" s="9">
        <v>28976.589234479212</v>
      </c>
      <c r="T49" s="9">
        <v>33371.350489451492</v>
      </c>
      <c r="U49" s="9">
        <v>37023.237248532416</v>
      </c>
      <c r="V49" s="9">
        <v>40215.590219713369</v>
      </c>
      <c r="W49" s="9">
        <v>43346.380380998104</v>
      </c>
      <c r="X49" s="9">
        <v>47232.661391860951</v>
      </c>
      <c r="Y49" s="9">
        <v>49826.323695176616</v>
      </c>
      <c r="Z49" s="9">
        <v>54037.200418550252</v>
      </c>
      <c r="AA49" s="9">
        <v>57866.625866223083</v>
      </c>
      <c r="AB49" s="9">
        <v>62411.509563207946</v>
      </c>
      <c r="AC49" s="9">
        <v>65566.697207889185</v>
      </c>
      <c r="AD49" s="9">
        <v>65349.157992767185</v>
      </c>
      <c r="AE49" s="17">
        <v>59635.7466250375</v>
      </c>
      <c r="AF49" s="17">
        <v>72898.61225273626</v>
      </c>
    </row>
    <row r="50" spans="1:32" ht="18" customHeight="1" x14ac:dyDescent="0.3">
      <c r="A50" s="1" t="s">
        <v>43</v>
      </c>
      <c r="B50" s="8" t="s">
        <v>106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12594.887843974113</v>
      </c>
      <c r="I50" s="9">
        <v>14125.335165309545</v>
      </c>
      <c r="J50" s="9">
        <v>16416.051785766285</v>
      </c>
      <c r="K50" s="9">
        <v>17375.396339752297</v>
      </c>
      <c r="L50" s="9">
        <v>19276.069587555572</v>
      </c>
      <c r="M50" s="9">
        <v>22383.805466665188</v>
      </c>
      <c r="N50" s="9">
        <v>25911.310887706706</v>
      </c>
      <c r="O50" s="9">
        <v>27375.099526417762</v>
      </c>
      <c r="P50" s="9">
        <v>29996.464834516722</v>
      </c>
      <c r="Q50" s="9">
        <v>33361.114561664093</v>
      </c>
      <c r="R50" s="9">
        <v>36839.497655704923</v>
      </c>
      <c r="S50" s="9">
        <v>43261.896642639978</v>
      </c>
      <c r="T50" s="9">
        <v>48689.909424927508</v>
      </c>
      <c r="U50" s="9">
        <v>52610.48029539601</v>
      </c>
      <c r="V50" s="9">
        <v>55706.548521026358</v>
      </c>
      <c r="W50" s="9">
        <v>62850.004380399601</v>
      </c>
      <c r="X50" s="9">
        <v>73427.116939195723</v>
      </c>
      <c r="Y50" s="9">
        <v>79787.390072564274</v>
      </c>
      <c r="Z50" s="9">
        <v>87222.870698601007</v>
      </c>
      <c r="AA50" s="9">
        <v>96064.089995887276</v>
      </c>
      <c r="AB50" s="9">
        <v>104405.38784063782</v>
      </c>
      <c r="AC50" s="9">
        <v>114003.10285351888</v>
      </c>
      <c r="AD50" s="9">
        <v>122763.49847934395</v>
      </c>
      <c r="AE50" s="17">
        <v>127049.00935491562</v>
      </c>
      <c r="AF50" s="17">
        <v>137948.03641862649</v>
      </c>
    </row>
    <row r="51" spans="1:32" ht="18" customHeight="1" x14ac:dyDescent="0.3">
      <c r="A51" s="1" t="s">
        <v>460</v>
      </c>
      <c r="B51" s="8" t="s">
        <v>107</v>
      </c>
      <c r="C51" s="9">
        <v>60929.486271947957</v>
      </c>
      <c r="D51" s="9">
        <v>71028.471059165604</v>
      </c>
      <c r="E51" s="9">
        <v>82576.506058169092</v>
      </c>
      <c r="F51" s="9">
        <v>95621.753178037208</v>
      </c>
      <c r="G51" s="9">
        <v>107548.29180057791</v>
      </c>
      <c r="H51" s="9">
        <v>118388.02567271088</v>
      </c>
      <c r="I51" s="9">
        <v>130477.49762735663</v>
      </c>
      <c r="J51" s="9">
        <v>147974.54319376423</v>
      </c>
      <c r="K51" s="9">
        <v>159945.51099708554</v>
      </c>
      <c r="L51" s="9">
        <v>182008.49067581122</v>
      </c>
      <c r="M51" s="9">
        <v>204490.53253637376</v>
      </c>
      <c r="N51" s="9">
        <v>224969.47242614892</v>
      </c>
      <c r="O51" s="9">
        <v>248458.93761425564</v>
      </c>
      <c r="P51" s="9">
        <v>279414.42013715656</v>
      </c>
      <c r="Q51" s="9">
        <v>310051.53326073405</v>
      </c>
      <c r="R51" s="9">
        <v>347585.38816271379</v>
      </c>
      <c r="S51" s="9">
        <v>392873.42802587105</v>
      </c>
      <c r="T51" s="9">
        <v>442132.00375433837</v>
      </c>
      <c r="U51" s="9">
        <v>494234.37869399798</v>
      </c>
      <c r="V51" s="9">
        <v>533503.32623181969</v>
      </c>
      <c r="W51" s="9">
        <v>569207.05726999207</v>
      </c>
      <c r="X51" s="9">
        <v>602848.13898941246</v>
      </c>
      <c r="Y51" s="9">
        <v>651572.00271690311</v>
      </c>
      <c r="Z51" s="9">
        <v>703544.14067220828</v>
      </c>
      <c r="AA51" s="9">
        <v>767263.65522795252</v>
      </c>
      <c r="AB51" s="9">
        <v>802275.57010317454</v>
      </c>
      <c r="AC51" s="9">
        <v>843354.17363272165</v>
      </c>
      <c r="AD51" s="9">
        <v>868682.87751205766</v>
      </c>
      <c r="AE51" s="17">
        <v>946778.83093420195</v>
      </c>
      <c r="AF51" s="17">
        <v>974247.5005863097</v>
      </c>
    </row>
    <row r="52" spans="1:32" s="16" customFormat="1" ht="18" customHeight="1" x14ac:dyDescent="0.3">
      <c r="A52" s="2" t="s">
        <v>44</v>
      </c>
      <c r="B52" s="14" t="s">
        <v>108</v>
      </c>
      <c r="C52" s="6">
        <v>275655.88156981091</v>
      </c>
      <c r="D52" s="6">
        <v>312414.8080002272</v>
      </c>
      <c r="E52" s="6">
        <v>362724.15174614807</v>
      </c>
      <c r="F52" s="6">
        <v>415573.0699273253</v>
      </c>
      <c r="G52" s="6">
        <v>466893.33306084387</v>
      </c>
      <c r="H52" s="6">
        <v>510842.43626966712</v>
      </c>
      <c r="I52" s="6">
        <v>568433.74961344455</v>
      </c>
      <c r="J52" s="6">
        <v>644372.83577173157</v>
      </c>
      <c r="K52" s="6">
        <v>708695.40406450466</v>
      </c>
      <c r="L52" s="6">
        <v>827181.28088505135</v>
      </c>
      <c r="M52" s="6">
        <v>932646.12337378575</v>
      </c>
      <c r="N52" s="6">
        <v>1033258.816363956</v>
      </c>
      <c r="O52" s="6">
        <v>1150785.370586171</v>
      </c>
      <c r="P52" s="6">
        <v>1306560.451158273</v>
      </c>
      <c r="Q52" s="6">
        <v>1472628.6851574797</v>
      </c>
      <c r="R52" s="6">
        <v>1607122.9310279787</v>
      </c>
      <c r="S52" s="6">
        <v>1778137.6589110494</v>
      </c>
      <c r="T52" s="6">
        <v>1964003.4096414549</v>
      </c>
      <c r="U52" s="6">
        <v>2140695.1816743989</v>
      </c>
      <c r="V52" s="6">
        <v>2293346.4627271863</v>
      </c>
      <c r="W52" s="6">
        <v>2478002.4375862805</v>
      </c>
      <c r="X52" s="6">
        <v>2646165.7815647302</v>
      </c>
      <c r="Y52" s="6">
        <v>2833841.8785076695</v>
      </c>
      <c r="Z52" s="6">
        <v>3041993.2069057892</v>
      </c>
      <c r="AA52" s="6">
        <v>3266821.1923232158</v>
      </c>
      <c r="AB52" s="6">
        <v>3446020.184762049</v>
      </c>
      <c r="AC52" s="6">
        <v>3619668.8057330456</v>
      </c>
      <c r="AD52" s="6">
        <v>3594113.5734199113</v>
      </c>
      <c r="AE52" s="10">
        <f>AE51+AE47+AE43+AE40+AE35</f>
        <v>3894453.8055625297</v>
      </c>
      <c r="AF52" s="10">
        <f>AF51+AF47+AF43+AF40+AF35</f>
        <v>4151410.6981116729</v>
      </c>
    </row>
    <row r="53" spans="1:32" s="16" customFormat="1" ht="18" customHeight="1" x14ac:dyDescent="0.3">
      <c r="A53" s="14" t="s">
        <v>381</v>
      </c>
      <c r="B53" s="14" t="s">
        <v>109</v>
      </c>
      <c r="C53" s="6">
        <v>445703.45883408491</v>
      </c>
      <c r="D53" s="6">
        <v>503119.63208654907</v>
      </c>
      <c r="E53" s="6">
        <v>575154.82983739104</v>
      </c>
      <c r="F53" s="6">
        <v>649319.91317607008</v>
      </c>
      <c r="G53" s="6">
        <v>720081.46701476187</v>
      </c>
      <c r="H53" s="6">
        <v>778183.38575064356</v>
      </c>
      <c r="I53" s="6">
        <v>850880.42496317904</v>
      </c>
      <c r="J53" s="6">
        <v>969208.03355006024</v>
      </c>
      <c r="K53" s="6">
        <v>1074148.5729063405</v>
      </c>
      <c r="L53" s="6">
        <v>1255290.27509206</v>
      </c>
      <c r="M53" s="6">
        <v>1373012.020753175</v>
      </c>
      <c r="N53" s="6">
        <v>1507761.0967535875</v>
      </c>
      <c r="O53" s="6">
        <v>1666986.3826109166</v>
      </c>
      <c r="P53" s="6">
        <v>1860260.9092638749</v>
      </c>
      <c r="Q53" s="6">
        <v>2121489.8641589736</v>
      </c>
      <c r="R53" s="6">
        <v>2377920.8246884113</v>
      </c>
      <c r="S53" s="6">
        <v>2564505.4101328347</v>
      </c>
      <c r="T53" s="6">
        <v>2801585.2015391178</v>
      </c>
      <c r="U53" s="6">
        <v>3035118.0142638544</v>
      </c>
      <c r="V53" s="6">
        <v>3236488.0350582651</v>
      </c>
      <c r="W53" s="6">
        <v>3502361.2083523702</v>
      </c>
      <c r="X53" s="6">
        <v>3738791.0233825957</v>
      </c>
      <c r="Y53" s="6">
        <v>3981757.5251889471</v>
      </c>
      <c r="Z53" s="6">
        <v>4288840.5447330344</v>
      </c>
      <c r="AA53" s="6">
        <v>4592449.9246154875</v>
      </c>
      <c r="AB53" s="6">
        <v>4829603.4307046393</v>
      </c>
      <c r="AC53" s="6">
        <v>5058165.5494537763</v>
      </c>
      <c r="AD53" s="6">
        <v>5035875.3407307789</v>
      </c>
      <c r="AE53" s="10">
        <f>AE52+AE34+AE18</f>
        <v>5592550.9135622466</v>
      </c>
      <c r="AF53" s="10">
        <f>AF52+AF34+AF18</f>
        <v>5990573.9637711802</v>
      </c>
    </row>
    <row r="54" spans="1:32" ht="18" customHeight="1" x14ac:dyDescent="0.3">
      <c r="A54" s="1" t="s">
        <v>46</v>
      </c>
      <c r="B54" s="8" t="s">
        <v>110</v>
      </c>
      <c r="C54" s="9">
        <v>41611</v>
      </c>
      <c r="D54" s="9">
        <v>48373</v>
      </c>
      <c r="E54" s="9">
        <v>53644</v>
      </c>
      <c r="F54" s="9">
        <v>58119</v>
      </c>
      <c r="G54" s="9">
        <v>63419</v>
      </c>
      <c r="H54" s="9">
        <v>74473</v>
      </c>
      <c r="I54" s="9">
        <v>80528</v>
      </c>
      <c r="J54" s="9">
        <v>87816</v>
      </c>
      <c r="K54" s="9">
        <v>96363</v>
      </c>
      <c r="L54" s="9">
        <v>109660</v>
      </c>
      <c r="M54" s="9">
        <v>121070</v>
      </c>
      <c r="N54" s="9">
        <v>147449</v>
      </c>
      <c r="O54" s="9">
        <v>175667</v>
      </c>
      <c r="P54" s="9">
        <v>203536</v>
      </c>
      <c r="Q54" s="9">
        <v>230000</v>
      </c>
      <c r="R54" s="9">
        <v>242456</v>
      </c>
      <c r="S54" s="9">
        <v>237117</v>
      </c>
      <c r="T54" s="9">
        <v>264191</v>
      </c>
      <c r="U54" s="9">
        <v>300625</v>
      </c>
      <c r="V54" s="9">
        <v>338519</v>
      </c>
      <c r="W54" s="9">
        <v>375975</v>
      </c>
      <c r="X54" s="9">
        <v>405374</v>
      </c>
      <c r="Y54" s="9">
        <v>449367</v>
      </c>
      <c r="Z54" s="9">
        <v>481435</v>
      </c>
      <c r="AA54" s="9">
        <v>497822</v>
      </c>
      <c r="AB54" s="9">
        <v>543933.69999999995</v>
      </c>
      <c r="AC54" s="9">
        <v>581205</v>
      </c>
      <c r="AD54" s="9">
        <v>541959.90237935365</v>
      </c>
      <c r="AE54" s="17">
        <v>629903</v>
      </c>
      <c r="AF54" s="17">
        <v>691930</v>
      </c>
    </row>
    <row r="55" spans="1:32" ht="18" customHeight="1" x14ac:dyDescent="0.3">
      <c r="A55" s="1" t="s">
        <v>47</v>
      </c>
      <c r="B55" s="8" t="s">
        <v>111</v>
      </c>
      <c r="C55" s="9">
        <v>6320</v>
      </c>
      <c r="D55" s="9">
        <v>6400</v>
      </c>
      <c r="E55" s="9">
        <v>5898</v>
      </c>
      <c r="F55" s="9">
        <v>5635</v>
      </c>
      <c r="G55" s="9">
        <v>4856</v>
      </c>
      <c r="H55" s="9">
        <v>6923</v>
      </c>
      <c r="I55" s="9">
        <v>5718</v>
      </c>
      <c r="J55" s="9">
        <v>3886</v>
      </c>
      <c r="K55" s="9">
        <v>4571</v>
      </c>
      <c r="L55" s="9">
        <v>4271</v>
      </c>
      <c r="M55" s="9">
        <v>3683</v>
      </c>
      <c r="N55" s="9">
        <v>2776</v>
      </c>
      <c r="O55" s="9">
        <v>5652</v>
      </c>
      <c r="P55" s="9">
        <v>6203</v>
      </c>
      <c r="Q55" s="9">
        <v>4840</v>
      </c>
      <c r="R55" s="9">
        <v>8746</v>
      </c>
      <c r="S55" s="9">
        <v>7394</v>
      </c>
      <c r="T55" s="9">
        <v>10163</v>
      </c>
      <c r="U55" s="9">
        <v>8696</v>
      </c>
      <c r="V55" s="9">
        <v>8622</v>
      </c>
      <c r="W55" s="9">
        <v>9706</v>
      </c>
      <c r="X55" s="9">
        <v>10292</v>
      </c>
      <c r="Y55" s="9">
        <v>10332</v>
      </c>
      <c r="Z55" s="9">
        <v>10721</v>
      </c>
      <c r="AA55" s="9">
        <v>12082</v>
      </c>
      <c r="AB55" s="9">
        <v>10347</v>
      </c>
      <c r="AC55" s="9">
        <v>14164</v>
      </c>
      <c r="AD55" s="9">
        <v>15075.009051499979</v>
      </c>
      <c r="AE55" s="17">
        <v>15612</v>
      </c>
      <c r="AF55" s="17">
        <v>15923</v>
      </c>
    </row>
    <row r="56" spans="1:32" s="16" customFormat="1" ht="18" customHeight="1" x14ac:dyDescent="0.3">
      <c r="A56" s="2" t="s">
        <v>9</v>
      </c>
      <c r="B56" s="14" t="s">
        <v>112</v>
      </c>
      <c r="C56" s="6">
        <v>480994.45883408491</v>
      </c>
      <c r="D56" s="6">
        <v>545092.63208654907</v>
      </c>
      <c r="E56" s="6">
        <v>622900.82983739104</v>
      </c>
      <c r="F56" s="6">
        <v>701803.91317607008</v>
      </c>
      <c r="G56" s="6">
        <v>778644.46701476187</v>
      </c>
      <c r="H56" s="6">
        <v>845733.38575064356</v>
      </c>
      <c r="I56" s="6">
        <v>925690.42496317904</v>
      </c>
      <c r="J56" s="6">
        <v>1053138.0335500604</v>
      </c>
      <c r="K56" s="6">
        <v>1165940.5729063405</v>
      </c>
      <c r="L56" s="6">
        <v>1360679.27509206</v>
      </c>
      <c r="M56" s="6">
        <v>1490399.020753175</v>
      </c>
      <c r="N56" s="6">
        <v>1652434.0967535875</v>
      </c>
      <c r="O56" s="6">
        <v>1837001.3826109166</v>
      </c>
      <c r="P56" s="6">
        <v>2057593.9092638749</v>
      </c>
      <c r="Q56" s="6">
        <v>2346649.8641589736</v>
      </c>
      <c r="R56" s="6">
        <v>2611630.8246884113</v>
      </c>
      <c r="S56" s="6">
        <v>2794228.4101328347</v>
      </c>
      <c r="T56" s="6">
        <v>3055613.2015391178</v>
      </c>
      <c r="U56" s="6">
        <v>3327047.0142638544</v>
      </c>
      <c r="V56" s="6">
        <v>3566385.0350582651</v>
      </c>
      <c r="W56" s="6">
        <v>3868630.2083523702</v>
      </c>
      <c r="X56" s="6">
        <v>4133873.0233825957</v>
      </c>
      <c r="Y56" s="6">
        <v>4420792.5251889471</v>
      </c>
      <c r="Z56" s="6">
        <v>4759554.5447330344</v>
      </c>
      <c r="AA56" s="6">
        <v>5078189.9246154875</v>
      </c>
      <c r="AB56" s="6">
        <v>5363190.1307046395</v>
      </c>
      <c r="AC56" s="6">
        <v>5625206.5494537763</v>
      </c>
      <c r="AD56" s="6">
        <v>5562760.2340586325</v>
      </c>
      <c r="AE56" s="6">
        <f>AE53+AE54-AE55</f>
        <v>6206841.9135622466</v>
      </c>
      <c r="AF56" s="6">
        <f>AF53+AF54-AF55</f>
        <v>6666580.9637711802</v>
      </c>
    </row>
    <row r="57" spans="1:32" ht="18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2" s="31" customFormat="1" ht="18" customHeight="1" x14ac:dyDescent="0.3"/>
    <row r="59" spans="1:32" ht="18" customHeight="1" x14ac:dyDescent="0.3">
      <c r="A59" s="14" t="s">
        <v>56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2" ht="18" customHeight="1" x14ac:dyDescent="0.3">
      <c r="A60" s="8" t="s">
        <v>13</v>
      </c>
    </row>
    <row r="61" spans="1:32" s="16" customFormat="1" ht="18" customHeight="1" x14ac:dyDescent="0.3">
      <c r="A61" s="8" t="s">
        <v>55</v>
      </c>
      <c r="B61" s="14"/>
      <c r="C61" s="12">
        <v>1993</v>
      </c>
      <c r="D61" s="12">
        <v>1994</v>
      </c>
      <c r="E61" s="12">
        <v>1995</v>
      </c>
      <c r="F61" s="12">
        <v>1996</v>
      </c>
      <c r="G61" s="12">
        <v>1997</v>
      </c>
      <c r="H61" s="12">
        <v>1998</v>
      </c>
      <c r="I61" s="12">
        <v>1999</v>
      </c>
      <c r="J61" s="12">
        <v>2000</v>
      </c>
      <c r="K61" s="12">
        <v>2001</v>
      </c>
      <c r="L61" s="12">
        <v>2002</v>
      </c>
      <c r="M61" s="12">
        <v>2003</v>
      </c>
      <c r="N61" s="12">
        <v>2004</v>
      </c>
      <c r="O61" s="12">
        <v>2005</v>
      </c>
      <c r="P61" s="12">
        <v>2006</v>
      </c>
      <c r="Q61" s="12">
        <v>2007</v>
      </c>
      <c r="R61" s="12">
        <v>2008</v>
      </c>
      <c r="S61" s="12">
        <v>2009</v>
      </c>
      <c r="T61" s="12">
        <v>2010</v>
      </c>
      <c r="U61" s="12">
        <v>2011</v>
      </c>
      <c r="V61" s="12">
        <v>2012</v>
      </c>
      <c r="W61" s="12">
        <v>2013</v>
      </c>
      <c r="X61" s="12">
        <v>2014</v>
      </c>
      <c r="Y61" s="12">
        <v>2015</v>
      </c>
      <c r="Z61" s="12">
        <v>2016</v>
      </c>
      <c r="AA61" s="12">
        <v>2017</v>
      </c>
      <c r="AB61" s="12">
        <v>2018</v>
      </c>
      <c r="AC61" s="12">
        <v>2019</v>
      </c>
      <c r="AD61" s="12">
        <v>2020</v>
      </c>
      <c r="AE61" s="12">
        <v>2021</v>
      </c>
      <c r="AF61" s="12">
        <v>2022</v>
      </c>
    </row>
    <row r="62" spans="1:32" ht="18" customHeight="1" x14ac:dyDescent="0.3"/>
    <row r="63" spans="1:32" ht="18" customHeight="1" x14ac:dyDescent="0.3">
      <c r="A63" s="1" t="s">
        <v>0</v>
      </c>
      <c r="B63" s="8" t="s">
        <v>324</v>
      </c>
      <c r="C63" s="7">
        <v>3.6935756255876266</v>
      </c>
      <c r="D63" s="7">
        <v>4.0687481667042089</v>
      </c>
      <c r="E63" s="7">
        <v>3.3807210559568173</v>
      </c>
      <c r="F63" s="7">
        <v>3.6927482960176521</v>
      </c>
      <c r="G63" s="7">
        <v>3.5315052178207393</v>
      </c>
      <c r="H63" s="7">
        <v>3.2975616652451438</v>
      </c>
      <c r="I63" s="7">
        <v>3.0966565732778393</v>
      </c>
      <c r="J63" s="7">
        <v>2.8411759583785843</v>
      </c>
      <c r="K63" s="7">
        <v>3.0527914088327845</v>
      </c>
      <c r="L63" s="7">
        <v>3.2052269994991565</v>
      </c>
      <c r="M63" s="7">
        <v>2.8808819208012513</v>
      </c>
      <c r="N63" s="7">
        <v>2.6431255931037931</v>
      </c>
      <c r="O63" s="7">
        <v>2.2977779936959983</v>
      </c>
      <c r="P63" s="7">
        <v>2.2685402671992283</v>
      </c>
      <c r="Q63" s="7">
        <v>2.6059541346931243</v>
      </c>
      <c r="R63" s="7">
        <v>2.825321554780186</v>
      </c>
      <c r="S63" s="7">
        <v>2.6144379523472439</v>
      </c>
      <c r="T63" s="7">
        <v>2.2989068086863371</v>
      </c>
      <c r="U63" s="7">
        <v>2.2404823647304672</v>
      </c>
      <c r="V63" s="7">
        <v>2.1781966889596194</v>
      </c>
      <c r="W63" s="7">
        <v>2.1283547755130319</v>
      </c>
      <c r="X63" s="7">
        <v>2.3503786442762236</v>
      </c>
      <c r="Y63" s="7">
        <v>2.4803004473324179</v>
      </c>
      <c r="Z63" s="7">
        <v>2.6791507354148565</v>
      </c>
      <c r="AA63" s="7">
        <v>2.7575658596328285</v>
      </c>
      <c r="AB63" s="7">
        <v>2.5104721964402312</v>
      </c>
      <c r="AC63" s="7">
        <v>2.1689601047459481</v>
      </c>
      <c r="AD63" s="7">
        <v>2.84845700214048</v>
      </c>
      <c r="AE63" s="5">
        <f>AE8/$AE53*100</f>
        <v>2.7278470096665575</v>
      </c>
      <c r="AF63" s="5">
        <f>AF8/$AF53*100</f>
        <v>2.8998238093485713</v>
      </c>
    </row>
    <row r="64" spans="1:32" ht="18" customHeight="1" x14ac:dyDescent="0.3">
      <c r="A64" s="1" t="s">
        <v>15</v>
      </c>
      <c r="B64" s="8" t="s">
        <v>325</v>
      </c>
      <c r="C64" s="7">
        <v>3.1675947257343524</v>
      </c>
      <c r="D64" s="7">
        <v>3.5576367493724321</v>
      </c>
      <c r="E64" s="7">
        <v>2.8683762501894265</v>
      </c>
      <c r="F64" s="7">
        <v>3.1899474639493373</v>
      </c>
      <c r="G64" s="7">
        <v>3.0848363434177553</v>
      </c>
      <c r="H64" s="7">
        <v>2.8522550135315723</v>
      </c>
      <c r="I64" s="7">
        <v>2.6576365695040205</v>
      </c>
      <c r="J64" s="7">
        <v>2.4043924622441417</v>
      </c>
      <c r="K64" s="7">
        <v>2.6138478628200148</v>
      </c>
      <c r="L64" s="7">
        <v>2.76754097606345</v>
      </c>
      <c r="M64" s="7">
        <v>2.4762494460515141</v>
      </c>
      <c r="N64" s="7">
        <v>2.2660277329276348</v>
      </c>
      <c r="O64" s="7">
        <v>1.8824287502186849</v>
      </c>
      <c r="P64" s="7">
        <v>1.8597164835812061</v>
      </c>
      <c r="Q64" s="7">
        <v>2.2074399973032053</v>
      </c>
      <c r="R64" s="7">
        <v>2.4329050522129139</v>
      </c>
      <c r="S64" s="7">
        <v>2.1932841028621648</v>
      </c>
      <c r="T64" s="7">
        <v>1.8624758176872531</v>
      </c>
      <c r="U64" s="7">
        <v>1.8341004748439667</v>
      </c>
      <c r="V64" s="7">
        <v>1.8581336569563505</v>
      </c>
      <c r="W64" s="7">
        <v>1.8141304224513148</v>
      </c>
      <c r="X64" s="7">
        <v>2.0197462402661106</v>
      </c>
      <c r="Y64" s="7">
        <v>2.1536461949526546</v>
      </c>
      <c r="Z64" s="7">
        <v>2.3237279250941998</v>
      </c>
      <c r="AA64" s="7">
        <v>2.3786968572167386</v>
      </c>
      <c r="AB64" s="7">
        <v>2.1645577323913927</v>
      </c>
      <c r="AC64" s="7">
        <v>1.849144728940741</v>
      </c>
      <c r="AD64" s="7">
        <v>2.4985155411961939</v>
      </c>
      <c r="AE64" s="5">
        <f t="shared" ref="AE64:AE73" si="0">AE9/$AE$53*100</f>
        <v>2.4059473112119765</v>
      </c>
      <c r="AF64" s="5">
        <f t="shared" ref="AF64:AF108" si="1">AF9/$AF$53*100</f>
        <v>2.5351545527733985</v>
      </c>
    </row>
    <row r="65" spans="1:32" ht="18" customHeight="1" x14ac:dyDescent="0.3">
      <c r="A65" s="1" t="s">
        <v>16</v>
      </c>
      <c r="B65" s="8" t="s">
        <v>326</v>
      </c>
      <c r="C65" s="7">
        <v>0.37256226169926476</v>
      </c>
      <c r="D65" s="7">
        <v>0.38029778174939216</v>
      </c>
      <c r="E65" s="7">
        <v>0.37581698116475487</v>
      </c>
      <c r="F65" s="7">
        <v>0.36331051739792886</v>
      </c>
      <c r="G65" s="7">
        <v>0.32788647996823389</v>
      </c>
      <c r="H65" s="7">
        <v>0.33050846607512868</v>
      </c>
      <c r="I65" s="7">
        <v>0.32986059754078434</v>
      </c>
      <c r="J65" s="7">
        <v>0.33141768942284283</v>
      </c>
      <c r="K65" s="7">
        <v>0.32935486039105705</v>
      </c>
      <c r="L65" s="7">
        <v>0.32541324194858567</v>
      </c>
      <c r="M65" s="7">
        <v>0.29479833004625428</v>
      </c>
      <c r="N65" s="7">
        <v>0.27634156593851678</v>
      </c>
      <c r="O65" s="7">
        <v>0.2789555549344126</v>
      </c>
      <c r="P65" s="7">
        <v>0.2558284928071991</v>
      </c>
      <c r="Q65" s="7">
        <v>0.23395418489142497</v>
      </c>
      <c r="R65" s="7">
        <v>0.2332741026340838</v>
      </c>
      <c r="S65" s="7">
        <v>0.26612011248213824</v>
      </c>
      <c r="T65" s="7">
        <v>0.27722641191971337</v>
      </c>
      <c r="U65" s="7">
        <v>0.25406105046828509</v>
      </c>
      <c r="V65" s="7">
        <v>0.16874111558447508</v>
      </c>
      <c r="W65" s="7">
        <v>0.15151370458659832</v>
      </c>
      <c r="X65" s="7">
        <v>0.13778798612758647</v>
      </c>
      <c r="Y65" s="7">
        <v>0.12617842731954884</v>
      </c>
      <c r="Z65" s="7">
        <v>0.12839499651507782</v>
      </c>
      <c r="AA65" s="7">
        <v>0.13520764531514856</v>
      </c>
      <c r="AB65" s="7">
        <v>0.1262023364775946</v>
      </c>
      <c r="AC65" s="7">
        <v>0.11345961169565773</v>
      </c>
      <c r="AD65" s="7">
        <v>0.1286398789297821</v>
      </c>
      <c r="AE65" s="5">
        <f t="shared" si="0"/>
        <v>0.12794743279229745</v>
      </c>
      <c r="AF65" s="5">
        <f t="shared" si="1"/>
        <v>0.1587065004924523</v>
      </c>
    </row>
    <row r="66" spans="1:32" ht="18" customHeight="1" x14ac:dyDescent="0.3">
      <c r="A66" s="1" t="s">
        <v>17</v>
      </c>
      <c r="B66" s="8" t="s">
        <v>327</v>
      </c>
      <c r="C66" s="7">
        <v>0.15341863815401063</v>
      </c>
      <c r="D66" s="7">
        <v>0.13081363558238285</v>
      </c>
      <c r="E66" s="7">
        <v>0.13652782460263596</v>
      </c>
      <c r="F66" s="7">
        <v>0.1394903146703857</v>
      </c>
      <c r="G66" s="7">
        <v>0.11878239443474968</v>
      </c>
      <c r="H66" s="7">
        <v>0.11479818563844522</v>
      </c>
      <c r="I66" s="7">
        <v>0.10915940623303416</v>
      </c>
      <c r="J66" s="7">
        <v>0.10536580671159965</v>
      </c>
      <c r="K66" s="7">
        <v>0.10958868562171385</v>
      </c>
      <c r="L66" s="7">
        <v>0.1122727814871208</v>
      </c>
      <c r="M66" s="7">
        <v>0.10983414470348218</v>
      </c>
      <c r="N66" s="7">
        <v>0.10075629423764165</v>
      </c>
      <c r="O66" s="7">
        <v>0.13639368854290107</v>
      </c>
      <c r="P66" s="7">
        <v>0.15299529081082344</v>
      </c>
      <c r="Q66" s="7">
        <v>0.16455995249849362</v>
      </c>
      <c r="R66" s="7">
        <v>0.15914239993318671</v>
      </c>
      <c r="S66" s="7">
        <v>0.15503373700294032</v>
      </c>
      <c r="T66" s="7">
        <v>0.15920457907937061</v>
      </c>
      <c r="U66" s="7">
        <v>0.1523208394182155</v>
      </c>
      <c r="V66" s="7">
        <v>0.15132191641879303</v>
      </c>
      <c r="W66" s="7">
        <v>0.16271064847511918</v>
      </c>
      <c r="X66" s="7">
        <v>0.1928444178825264</v>
      </c>
      <c r="Y66" s="7">
        <v>0.20047582506021316</v>
      </c>
      <c r="Z66" s="7">
        <v>0.2270278138055796</v>
      </c>
      <c r="AA66" s="7">
        <v>0.2436613571009415</v>
      </c>
      <c r="AB66" s="7">
        <v>0.21971212757124378</v>
      </c>
      <c r="AC66" s="7">
        <v>0.20635576410954959</v>
      </c>
      <c r="AD66" s="7">
        <v>0.22130158201450426</v>
      </c>
      <c r="AE66" s="5">
        <f t="shared" si="0"/>
        <v>0.19395226566228405</v>
      </c>
      <c r="AF66" s="5">
        <f t="shared" si="1"/>
        <v>0.20596275608272038</v>
      </c>
    </row>
    <row r="67" spans="1:32" ht="18" customHeight="1" x14ac:dyDescent="0.3">
      <c r="A67" s="1" t="s">
        <v>1</v>
      </c>
      <c r="B67" s="8" t="s">
        <v>328</v>
      </c>
      <c r="C67" s="7">
        <v>5.5428817548499607</v>
      </c>
      <c r="D67" s="7">
        <v>5.2164312282272558</v>
      </c>
      <c r="E67" s="7">
        <v>4.8137977815197051</v>
      </c>
      <c r="F67" s="7">
        <v>4.8314228653995119</v>
      </c>
      <c r="G67" s="7">
        <v>4.5602998509028136</v>
      </c>
      <c r="H67" s="7">
        <v>4.8523037417742767</v>
      </c>
      <c r="I67" s="7">
        <v>5.0789196707325024</v>
      </c>
      <c r="J67" s="7">
        <v>5.5524557282843299</v>
      </c>
      <c r="K67" s="7">
        <v>6.0708186958998693</v>
      </c>
      <c r="L67" s="7">
        <v>6.2521370895744441</v>
      </c>
      <c r="M67" s="7">
        <v>5.2932636175862893</v>
      </c>
      <c r="N67" s="7">
        <v>5.1077930522186499</v>
      </c>
      <c r="O67" s="7">
        <v>5.3989352217679754</v>
      </c>
      <c r="P67" s="7">
        <v>6.0608203886203702</v>
      </c>
      <c r="Q67" s="7">
        <v>6.3014438097447085</v>
      </c>
      <c r="R67" s="7">
        <v>6.9617194733230914</v>
      </c>
      <c r="S67" s="7">
        <v>6.5371326497023441</v>
      </c>
      <c r="T67" s="7">
        <v>6.8477011751895054</v>
      </c>
      <c r="U67" s="7">
        <v>7.1312407893878289</v>
      </c>
      <c r="V67" s="7">
        <v>6.7661268843325466</v>
      </c>
      <c r="W67" s="7">
        <v>6.803498791811208</v>
      </c>
      <c r="X67" s="7">
        <v>6.3980236629953415</v>
      </c>
      <c r="Y67" s="7">
        <v>5.7229768586791696</v>
      </c>
      <c r="Z67" s="7">
        <v>5.8671102399383974</v>
      </c>
      <c r="AA67" s="7">
        <v>5.8423261283787431</v>
      </c>
      <c r="AB67" s="7">
        <v>5.9546918183750952</v>
      </c>
      <c r="AC67" s="7">
        <v>6.2194418939701883</v>
      </c>
      <c r="AD67" s="7">
        <v>6.9785128712328541</v>
      </c>
      <c r="AE67" s="5">
        <f t="shared" si="0"/>
        <v>8.5372635360829729</v>
      </c>
      <c r="AF67" s="5">
        <f t="shared" si="1"/>
        <v>8.1558925964050868</v>
      </c>
    </row>
    <row r="68" spans="1:32" ht="18" customHeight="1" x14ac:dyDescent="0.3">
      <c r="A68" s="3" t="s">
        <v>18</v>
      </c>
      <c r="B68" s="8" t="s">
        <v>329</v>
      </c>
      <c r="C68" s="7">
        <v>0.74385934261760545</v>
      </c>
      <c r="D68" s="7">
        <v>0.71513260581519522</v>
      </c>
      <c r="E68" s="7">
        <v>0.76178226600843668</v>
      </c>
      <c r="F68" s="7">
        <v>0.78011188828396072</v>
      </c>
      <c r="G68" s="7">
        <v>0.77111092427732064</v>
      </c>
      <c r="H68" s="7">
        <v>0.78049731638581088</v>
      </c>
      <c r="I68" s="7">
        <v>0.81206082503561872</v>
      </c>
      <c r="J68" s="7">
        <v>0.80404963821220865</v>
      </c>
      <c r="K68" s="7">
        <v>0.96647903818983505</v>
      </c>
      <c r="L68" s="7">
        <v>0.9000096154645103</v>
      </c>
      <c r="M68" s="7">
        <v>0.78458125651155974</v>
      </c>
      <c r="N68" s="7">
        <v>0.74090818291235216</v>
      </c>
      <c r="O68" s="7">
        <v>0.7308729052923969</v>
      </c>
      <c r="P68" s="7">
        <v>0.72775613046423804</v>
      </c>
      <c r="Q68" s="7">
        <v>0.7106384684689897</v>
      </c>
      <c r="R68" s="7">
        <v>1.0191099662960192</v>
      </c>
      <c r="S68" s="7">
        <v>1.0357330792854871</v>
      </c>
      <c r="T68" s="7">
        <v>1.1462503239140034</v>
      </c>
      <c r="U68" s="7">
        <v>1.2878092293379497</v>
      </c>
      <c r="V68" s="7">
        <v>1.2955289979496638</v>
      </c>
      <c r="W68" s="7">
        <v>1.2228572395579285</v>
      </c>
      <c r="X68" s="7">
        <v>1.1924977812657387</v>
      </c>
      <c r="Y68" s="7">
        <v>1.0852383692991261</v>
      </c>
      <c r="Z68" s="7">
        <v>1.1686822015636937</v>
      </c>
      <c r="AA68" s="7">
        <v>1.2793769740404426</v>
      </c>
      <c r="AB68" s="7">
        <v>1.3883113756111305</v>
      </c>
      <c r="AC68" s="7">
        <v>1.2768269992998535</v>
      </c>
      <c r="AD68" s="7">
        <v>1.2039769474430453</v>
      </c>
      <c r="AE68" s="5">
        <f t="shared" si="0"/>
        <v>1.2623519379780146</v>
      </c>
      <c r="AF68" s="5">
        <f t="shared" si="1"/>
        <v>1.766656334407031</v>
      </c>
    </row>
    <row r="69" spans="1:32" ht="18" customHeight="1" x14ac:dyDescent="0.3">
      <c r="A69" s="3" t="s">
        <v>19</v>
      </c>
      <c r="B69" s="8" t="s">
        <v>330</v>
      </c>
      <c r="C69" s="7">
        <v>3.0216972241142295</v>
      </c>
      <c r="D69" s="7">
        <v>2.7691308894292948</v>
      </c>
      <c r="E69" s="7">
        <v>2.1475764332227838</v>
      </c>
      <c r="F69" s="7">
        <v>2.3060515221963298</v>
      </c>
      <c r="G69" s="7">
        <v>1.9868106460317794</v>
      </c>
      <c r="H69" s="7">
        <v>1.8597296020185248</v>
      </c>
      <c r="I69" s="7">
        <v>1.5748319813724945</v>
      </c>
      <c r="J69" s="7">
        <v>1.5280798623321306</v>
      </c>
      <c r="K69" s="7">
        <v>1.4916235071830857</v>
      </c>
      <c r="L69" s="7">
        <v>1.8739043897040235</v>
      </c>
      <c r="M69" s="7">
        <v>1.4403083227616551</v>
      </c>
      <c r="N69" s="7">
        <v>1.1960577102446766</v>
      </c>
      <c r="O69" s="7">
        <v>1.136319841287152</v>
      </c>
      <c r="P69" s="7">
        <v>1.204906638049813</v>
      </c>
      <c r="Q69" s="7">
        <v>1.2613601039615989</v>
      </c>
      <c r="R69" s="7">
        <v>1.1829426183123877</v>
      </c>
      <c r="S69" s="7">
        <v>1.1063529375875594</v>
      </c>
      <c r="T69" s="7">
        <v>1.1466360163411926</v>
      </c>
      <c r="U69" s="7">
        <v>1.2023685371829815</v>
      </c>
      <c r="V69" s="7">
        <v>1.2337520340736912</v>
      </c>
      <c r="W69" s="7">
        <v>1.099406429412384</v>
      </c>
      <c r="X69" s="7">
        <v>0.91318289218290438</v>
      </c>
      <c r="Y69" s="7">
        <v>0.8633701343249417</v>
      </c>
      <c r="Z69" s="7">
        <v>1.1149910344416945</v>
      </c>
      <c r="AA69" s="7">
        <v>0.84716273444372514</v>
      </c>
      <c r="AB69" s="7">
        <v>0.69311379712553622</v>
      </c>
      <c r="AC69" s="7">
        <v>0.71533420879373277</v>
      </c>
      <c r="AD69" s="7">
        <v>0.81197823063656416</v>
      </c>
      <c r="AE69" s="7">
        <f t="shared" si="0"/>
        <v>0.86196918971571856</v>
      </c>
      <c r="AF69" s="7">
        <f t="shared" si="1"/>
        <v>0.7055241088548081</v>
      </c>
    </row>
    <row r="70" spans="1:32" ht="18" customHeight="1" x14ac:dyDescent="0.3">
      <c r="A70" s="1" t="s">
        <v>20</v>
      </c>
      <c r="B70" s="8" t="s">
        <v>331</v>
      </c>
      <c r="C70" s="7">
        <v>0.72747256417651163</v>
      </c>
      <c r="D70" s="7">
        <v>0.64641514014655588</v>
      </c>
      <c r="E70" s="7">
        <v>0.58243406812419984</v>
      </c>
      <c r="F70" s="7">
        <v>0.54933441738617284</v>
      </c>
      <c r="G70" s="7">
        <v>0.61689479298462968</v>
      </c>
      <c r="H70" s="7">
        <v>0.81337608363589653</v>
      </c>
      <c r="I70" s="7">
        <v>1.0147350298109752</v>
      </c>
      <c r="J70" s="7">
        <v>1.2871481241893878</v>
      </c>
      <c r="K70" s="7">
        <v>1.5488472526874326</v>
      </c>
      <c r="L70" s="7">
        <v>1.3616572720231068</v>
      </c>
      <c r="M70" s="7">
        <v>1.2581750232993578</v>
      </c>
      <c r="N70" s="7">
        <v>1.2940324871110691</v>
      </c>
      <c r="O70" s="7">
        <v>1.4274221578528152</v>
      </c>
      <c r="P70" s="7">
        <v>1.6723704088338813</v>
      </c>
      <c r="Q70" s="7">
        <v>1.71742048502763</v>
      </c>
      <c r="R70" s="7">
        <v>1.7527022476836476</v>
      </c>
      <c r="S70" s="7">
        <v>1.6771586719142344</v>
      </c>
      <c r="T70" s="7">
        <v>1.5991320803629003</v>
      </c>
      <c r="U70" s="7">
        <v>1.5563048924025524</v>
      </c>
      <c r="V70" s="7">
        <v>1.3333859993879258</v>
      </c>
      <c r="W70" s="7">
        <v>1.4834837674010168</v>
      </c>
      <c r="X70" s="7">
        <v>1.1426955861616266</v>
      </c>
      <c r="Y70" s="7">
        <v>1.2761609793380759</v>
      </c>
      <c r="Z70" s="7">
        <v>1.1847476381149284</v>
      </c>
      <c r="AA70" s="7">
        <v>0.97263040994305783</v>
      </c>
      <c r="AB70" s="7">
        <v>1.0095211628226157</v>
      </c>
      <c r="AC70" s="7">
        <v>1.2929010822342071</v>
      </c>
      <c r="AD70" s="7">
        <v>1.7146043742668395</v>
      </c>
      <c r="AE70" s="5">
        <f t="shared" si="0"/>
        <v>2.3571811812079435</v>
      </c>
      <c r="AF70" s="5">
        <f t="shared" si="1"/>
        <v>1.8201517675499601</v>
      </c>
    </row>
    <row r="71" spans="1:32" ht="18" customHeight="1" x14ac:dyDescent="0.3">
      <c r="A71" s="1" t="s">
        <v>21</v>
      </c>
      <c r="B71" s="8" t="s">
        <v>332</v>
      </c>
      <c r="C71" s="7">
        <v>0.67280658699281093</v>
      </c>
      <c r="D71" s="7">
        <v>0.68780074100808353</v>
      </c>
      <c r="E71" s="7">
        <v>0.77060598024776683</v>
      </c>
      <c r="F71" s="7">
        <v>0.79317216556738235</v>
      </c>
      <c r="G71" s="7">
        <v>0.8097543716499187</v>
      </c>
      <c r="H71" s="7">
        <v>1.0420130312935441</v>
      </c>
      <c r="I71" s="7">
        <v>1.2900914976629001</v>
      </c>
      <c r="J71" s="7">
        <v>1.6065338725488136</v>
      </c>
      <c r="K71" s="7">
        <v>1.6912190949453529</v>
      </c>
      <c r="L71" s="7">
        <v>1.7232847147671086</v>
      </c>
      <c r="M71" s="7">
        <v>1.4077410873113283</v>
      </c>
      <c r="N71" s="7">
        <v>1.4369579001020796</v>
      </c>
      <c r="O71" s="7">
        <v>1.636970365979892</v>
      </c>
      <c r="P71" s="7">
        <v>1.9631517619028669</v>
      </c>
      <c r="Q71" s="7">
        <v>2.0635226244361218</v>
      </c>
      <c r="R71" s="7">
        <v>2.4064547958445162</v>
      </c>
      <c r="S71" s="7">
        <v>2.1743085590324505</v>
      </c>
      <c r="T71" s="7">
        <v>2.402144893745521</v>
      </c>
      <c r="U71" s="7">
        <v>2.5075196249103286</v>
      </c>
      <c r="V71" s="7">
        <v>2.3241138810049549</v>
      </c>
      <c r="W71" s="7">
        <v>2.4258009597988113</v>
      </c>
      <c r="X71" s="7">
        <v>2.5953041845802609</v>
      </c>
      <c r="Y71" s="7">
        <v>2.0339909830493754</v>
      </c>
      <c r="Z71" s="7">
        <v>1.9211225047467144</v>
      </c>
      <c r="AA71" s="7">
        <v>2.2294574199821939</v>
      </c>
      <c r="AB71" s="7">
        <v>2.2747548910722242</v>
      </c>
      <c r="AC71" s="7">
        <v>2.4382521442647276</v>
      </c>
      <c r="AD71" s="7">
        <v>2.7699908319895625</v>
      </c>
      <c r="AE71" s="7">
        <f t="shared" si="0"/>
        <v>3.5064999808883481</v>
      </c>
      <c r="AF71" s="7">
        <f t="shared" si="1"/>
        <v>3.3490226526151079</v>
      </c>
    </row>
    <row r="72" spans="1:32" ht="18" customHeight="1" x14ac:dyDescent="0.3">
      <c r="A72" s="1" t="s">
        <v>48</v>
      </c>
      <c r="B72" s="8" t="s">
        <v>333</v>
      </c>
      <c r="C72" s="7">
        <v>0.37704603694880323</v>
      </c>
      <c r="D72" s="7">
        <v>0.39795185182812726</v>
      </c>
      <c r="E72" s="7">
        <v>0.55139903391651857</v>
      </c>
      <c r="F72" s="7">
        <v>0.40275287196566595</v>
      </c>
      <c r="G72" s="7">
        <v>0.3757291159591658</v>
      </c>
      <c r="H72" s="7">
        <v>0.35668770844050113</v>
      </c>
      <c r="I72" s="7">
        <v>0.3872003368505143</v>
      </c>
      <c r="J72" s="7">
        <v>0.32664423100178919</v>
      </c>
      <c r="K72" s="7">
        <v>0.37264980289416272</v>
      </c>
      <c r="L72" s="7">
        <v>0.3932810976156933</v>
      </c>
      <c r="M72" s="7">
        <v>0.40245792770238814</v>
      </c>
      <c r="N72" s="7">
        <v>0.43983677184847303</v>
      </c>
      <c r="O72" s="7">
        <v>0.467349951355719</v>
      </c>
      <c r="P72" s="7">
        <v>0.49263544936956954</v>
      </c>
      <c r="Q72" s="7">
        <v>0.54850212785036867</v>
      </c>
      <c r="R72" s="7">
        <v>0.60050984518651962</v>
      </c>
      <c r="S72" s="7">
        <v>0.54357940188261333</v>
      </c>
      <c r="T72" s="7">
        <v>0.55353786082588663</v>
      </c>
      <c r="U72" s="7">
        <v>0.57723850555401779</v>
      </c>
      <c r="V72" s="7">
        <v>0.57934597191630899</v>
      </c>
      <c r="W72" s="7">
        <v>0.57195039564107053</v>
      </c>
      <c r="X72" s="7">
        <v>0.55434321880481452</v>
      </c>
      <c r="Y72" s="7">
        <v>0.46421639266764902</v>
      </c>
      <c r="Z72" s="7">
        <v>0.47756686107136137</v>
      </c>
      <c r="AA72" s="7">
        <v>0.51369858996932294</v>
      </c>
      <c r="AB72" s="7">
        <v>0.58899059174358959</v>
      </c>
      <c r="AC72" s="7">
        <v>0.49612745937766423</v>
      </c>
      <c r="AD72" s="7">
        <v>0.47796248689684595</v>
      </c>
      <c r="AE72" s="7">
        <f t="shared" si="0"/>
        <v>0.54926124629294737</v>
      </c>
      <c r="AF72" s="7">
        <f t="shared" si="1"/>
        <v>0.51453773297817507</v>
      </c>
    </row>
    <row r="73" spans="1:32" s="16" customFormat="1" ht="18" customHeight="1" x14ac:dyDescent="0.3">
      <c r="A73" s="2" t="s">
        <v>22</v>
      </c>
      <c r="B73" s="14" t="s">
        <v>334</v>
      </c>
      <c r="C73" s="11">
        <v>9.2364573804375869</v>
      </c>
      <c r="D73" s="11">
        <v>9.2851793949314647</v>
      </c>
      <c r="E73" s="11">
        <v>8.1945188374765223</v>
      </c>
      <c r="F73" s="11">
        <v>8.5241711614171649</v>
      </c>
      <c r="G73" s="11">
        <v>8.0918050687235521</v>
      </c>
      <c r="H73" s="11">
        <v>8.149865407019421</v>
      </c>
      <c r="I73" s="11">
        <v>8.1755762440103421</v>
      </c>
      <c r="J73" s="11">
        <v>8.3936316866629159</v>
      </c>
      <c r="K73" s="11">
        <v>9.1236101047326539</v>
      </c>
      <c r="L73" s="11">
        <v>9.4573640890736002</v>
      </c>
      <c r="M73" s="11">
        <v>8.1741455383875401</v>
      </c>
      <c r="N73" s="11">
        <v>7.7509186453224421</v>
      </c>
      <c r="O73" s="11">
        <v>7.6967132154639737</v>
      </c>
      <c r="P73" s="11">
        <v>8.3293606558195989</v>
      </c>
      <c r="Q73" s="11">
        <v>8.9073979444378306</v>
      </c>
      <c r="R73" s="11">
        <v>9.7870410281032765</v>
      </c>
      <c r="S73" s="11">
        <v>9.1515706020495884</v>
      </c>
      <c r="T73" s="11">
        <v>9.1466079838758425</v>
      </c>
      <c r="U73" s="11">
        <v>9.3717231541182962</v>
      </c>
      <c r="V73" s="11">
        <v>8.9443235732921647</v>
      </c>
      <c r="W73" s="11">
        <v>8.9318535673242412</v>
      </c>
      <c r="X73" s="11">
        <v>8.7484023072715669</v>
      </c>
      <c r="Y73" s="11">
        <v>8.2032773060115876</v>
      </c>
      <c r="Z73" s="11">
        <v>8.5462609753532526</v>
      </c>
      <c r="AA73" s="11">
        <v>8.5998919880115707</v>
      </c>
      <c r="AB73" s="11">
        <v>8.4651640148153255</v>
      </c>
      <c r="AC73" s="11">
        <v>8.3884019987161356</v>
      </c>
      <c r="AD73" s="11">
        <v>9.8269698733733346</v>
      </c>
      <c r="AE73" s="4">
        <f t="shared" si="0"/>
        <v>11.265110545749533</v>
      </c>
      <c r="AF73" s="4">
        <f t="shared" si="1"/>
        <v>11.055716405753659</v>
      </c>
    </row>
    <row r="74" spans="1:32" ht="18" customHeight="1" x14ac:dyDescent="0.3">
      <c r="A74" s="1" t="s">
        <v>2</v>
      </c>
      <c r="B74" s="8" t="s">
        <v>335</v>
      </c>
      <c r="C74" s="7">
        <v>23.080533819487563</v>
      </c>
      <c r="D74" s="7">
        <v>22.769250253586723</v>
      </c>
      <c r="E74" s="7">
        <v>23.010509267308652</v>
      </c>
      <c r="F74" s="7">
        <v>21.905474549232597</v>
      </c>
      <c r="G74" s="7">
        <v>21.533016605040807</v>
      </c>
      <c r="H74" s="7">
        <v>21.005558705122468</v>
      </c>
      <c r="I74" s="7">
        <v>20.154959698573176</v>
      </c>
      <c r="J74" s="7">
        <v>20.610851452324454</v>
      </c>
      <c r="K74" s="7">
        <v>20.663772334576162</v>
      </c>
      <c r="L74" s="7">
        <v>20.673404146680181</v>
      </c>
      <c r="M74" s="7">
        <v>20.083967959449975</v>
      </c>
      <c r="N74" s="7">
        <v>19.715976871726966</v>
      </c>
      <c r="O74" s="7">
        <v>19.142195348786526</v>
      </c>
      <c r="P74" s="7">
        <v>17.249868643023689</v>
      </c>
      <c r="Q74" s="7">
        <v>17.080822027984048</v>
      </c>
      <c r="R74" s="7">
        <v>17.142765361192001</v>
      </c>
      <c r="S74" s="7">
        <v>15.807382958292756</v>
      </c>
      <c r="T74" s="7">
        <v>15.116262062902965</v>
      </c>
      <c r="U74" s="7">
        <v>14.098863149640053</v>
      </c>
      <c r="V74" s="7">
        <v>13.754949278247974</v>
      </c>
      <c r="W74" s="7">
        <v>13.660065167448906</v>
      </c>
      <c r="X74" s="7">
        <v>13.799561353079929</v>
      </c>
      <c r="Y74" s="7">
        <v>13.898193197092887</v>
      </c>
      <c r="Z74" s="7">
        <v>13.85376434376778</v>
      </c>
      <c r="AA74" s="7">
        <v>13.836163914301098</v>
      </c>
      <c r="AB74" s="7">
        <v>13.833318337958969</v>
      </c>
      <c r="AC74" s="7">
        <v>13.791081784350864</v>
      </c>
      <c r="AD74" s="7">
        <v>12.951795030687908</v>
      </c>
      <c r="AE74" s="5">
        <f t="shared" ref="AE74:AE90" si="2">AE19/$AE$53*100</f>
        <v>13.404163968529712</v>
      </c>
      <c r="AF74" s="5">
        <f t="shared" si="1"/>
        <v>13.849808699106692</v>
      </c>
    </row>
    <row r="75" spans="1:32" ht="18" customHeight="1" x14ac:dyDescent="0.3">
      <c r="A75" s="1" t="s">
        <v>23</v>
      </c>
      <c r="B75" s="8" t="s">
        <v>336</v>
      </c>
      <c r="C75" s="7">
        <v>3.1618577252683773</v>
      </c>
      <c r="D75" s="7">
        <v>3.1272857870642135</v>
      </c>
      <c r="E75" s="7">
        <v>3.0845364555875157</v>
      </c>
      <c r="F75" s="7">
        <v>2.9986612857389452</v>
      </c>
      <c r="G75" s="7">
        <v>3.0499231741572452</v>
      </c>
      <c r="H75" s="7">
        <v>2.8882427702716962</v>
      </c>
      <c r="I75" s="7">
        <v>2.7156027281653592</v>
      </c>
      <c r="J75" s="7">
        <v>2.6855658289753612</v>
      </c>
      <c r="K75" s="7">
        <v>2.6323504054462918</v>
      </c>
      <c r="L75" s="7">
        <v>2.6081431384210267</v>
      </c>
      <c r="M75" s="7">
        <v>2.6234172393084285</v>
      </c>
      <c r="N75" s="7">
        <v>2.6647595959099637</v>
      </c>
      <c r="O75" s="7">
        <v>2.6993211642297377</v>
      </c>
      <c r="P75" s="7">
        <v>2.5384930710777973</v>
      </c>
      <c r="Q75" s="7">
        <v>2.4504328006104954</v>
      </c>
      <c r="R75" s="7">
        <v>2.4509954734840713</v>
      </c>
      <c r="S75" s="7">
        <v>2.3656865240401217</v>
      </c>
      <c r="T75" s="7">
        <v>2.5302193372888495</v>
      </c>
      <c r="U75" s="7">
        <v>2.4299743457871013</v>
      </c>
      <c r="V75" s="7">
        <v>2.5659251450481406</v>
      </c>
      <c r="W75" s="7">
        <v>2.540406248587229</v>
      </c>
      <c r="X75" s="7">
        <v>2.6384935163587269</v>
      </c>
      <c r="Y75" s="7">
        <v>2.7238946801665902</v>
      </c>
      <c r="Z75" s="7">
        <v>2.7139274647459204</v>
      </c>
      <c r="AA75" s="7">
        <v>2.8476031252292282</v>
      </c>
      <c r="AB75" s="7">
        <v>2.8618483832103312</v>
      </c>
      <c r="AC75" s="7">
        <v>2.9167677128029164</v>
      </c>
      <c r="AD75" s="7">
        <v>2.9225378728348286</v>
      </c>
      <c r="AE75" s="5">
        <f t="shared" si="2"/>
        <v>2.9609345972397754</v>
      </c>
      <c r="AF75" s="5">
        <f t="shared" si="1"/>
        <v>3.0463485876483691</v>
      </c>
    </row>
    <row r="76" spans="1:32" ht="18" customHeight="1" x14ac:dyDescent="0.3">
      <c r="A76" s="1" t="s">
        <v>24</v>
      </c>
      <c r="B76" s="8" t="s">
        <v>337</v>
      </c>
      <c r="C76" s="7">
        <v>2.0569501501377578</v>
      </c>
      <c r="D76" s="7">
        <v>1.9988168409867249</v>
      </c>
      <c r="E76" s="7">
        <v>1.8873292446523748</v>
      </c>
      <c r="F76" s="7">
        <v>1.7475525442578359</v>
      </c>
      <c r="G76" s="7">
        <v>1.6807479265671714</v>
      </c>
      <c r="H76" s="7">
        <v>1.5026679722693714</v>
      </c>
      <c r="I76" s="7">
        <v>1.3635673959297834</v>
      </c>
      <c r="J76" s="7">
        <v>1.2868025943315389</v>
      </c>
      <c r="K76" s="7">
        <v>1.1743708653191307</v>
      </c>
      <c r="L76" s="7">
        <v>1.2599795035905348</v>
      </c>
      <c r="M76" s="7">
        <v>1.2203629875987834</v>
      </c>
      <c r="N76" s="7">
        <v>1.1644916222091273</v>
      </c>
      <c r="O76" s="7">
        <v>1.1538035697610283</v>
      </c>
      <c r="P76" s="7">
        <v>0.91765949017976411</v>
      </c>
      <c r="Q76" s="7">
        <v>0.82258806264447848</v>
      </c>
      <c r="R76" s="7">
        <v>0.74163517240900778</v>
      </c>
      <c r="S76" s="7">
        <v>0.67356927030562375</v>
      </c>
      <c r="T76" s="7">
        <v>0.64124922095014103</v>
      </c>
      <c r="U76" s="7">
        <v>0.5727730145709935</v>
      </c>
      <c r="V76" s="7">
        <v>0.56174711132658439</v>
      </c>
      <c r="W76" s="7">
        <v>0.59570368866506929</v>
      </c>
      <c r="X76" s="7">
        <v>0.59125407885945214</v>
      </c>
      <c r="Y76" s="7">
        <v>0.58270630549533098</v>
      </c>
      <c r="Z76" s="7">
        <v>0.57449264465888017</v>
      </c>
      <c r="AA76" s="7">
        <v>0.5581459002810093</v>
      </c>
      <c r="AB76" s="7">
        <v>0.55531115922381824</v>
      </c>
      <c r="AC76" s="7">
        <v>0.52372031820210296</v>
      </c>
      <c r="AD76" s="7">
        <v>0.45280687568952738</v>
      </c>
      <c r="AE76" s="5">
        <f t="shared" si="2"/>
        <v>0.47314080621961063</v>
      </c>
      <c r="AF76" s="5">
        <f t="shared" si="1"/>
        <v>0.47153347660747408</v>
      </c>
    </row>
    <row r="77" spans="1:32" ht="18" customHeight="1" x14ac:dyDescent="0.3">
      <c r="A77" s="1" t="s">
        <v>25</v>
      </c>
      <c r="B77" s="8" t="s">
        <v>338</v>
      </c>
      <c r="C77" s="7">
        <v>2.2875530834531048</v>
      </c>
      <c r="D77" s="7">
        <v>2.2175370863363684</v>
      </c>
      <c r="E77" s="7">
        <v>2.4480180779221468</v>
      </c>
      <c r="F77" s="7">
        <v>2.2230405156164559</v>
      </c>
      <c r="G77" s="7">
        <v>2.1547653095616721</v>
      </c>
      <c r="H77" s="7">
        <v>2.1204371427301818</v>
      </c>
      <c r="I77" s="7">
        <v>2.0858924122345468</v>
      </c>
      <c r="J77" s="7">
        <v>2.1929265014533428</v>
      </c>
      <c r="K77" s="7">
        <v>2.101387905050375</v>
      </c>
      <c r="L77" s="7">
        <v>2.0647994626767106</v>
      </c>
      <c r="M77" s="7">
        <v>1.9888726278189772</v>
      </c>
      <c r="N77" s="7">
        <v>1.776754306857635</v>
      </c>
      <c r="O77" s="7">
        <v>1.6877388423397379</v>
      </c>
      <c r="P77" s="7">
        <v>1.5825979080581702</v>
      </c>
      <c r="Q77" s="7">
        <v>1.5526084018349084</v>
      </c>
      <c r="R77" s="7">
        <v>1.5394226284444064</v>
      </c>
      <c r="S77" s="7">
        <v>1.4072862929775354</v>
      </c>
      <c r="T77" s="7">
        <v>1.3135436426269476</v>
      </c>
      <c r="U77" s="7">
        <v>1.2620799611798283</v>
      </c>
      <c r="V77" s="7">
        <v>1.3794969109048003</v>
      </c>
      <c r="W77" s="7">
        <v>1.3552686244006786</v>
      </c>
      <c r="X77" s="7">
        <v>1.4057498902503291</v>
      </c>
      <c r="Y77" s="7">
        <v>1.3755776988946773</v>
      </c>
      <c r="Z77" s="7">
        <v>1.4010818769341178</v>
      </c>
      <c r="AA77" s="7">
        <v>1.3730178076874131</v>
      </c>
      <c r="AB77" s="7">
        <v>1.3731503261341476</v>
      </c>
      <c r="AC77" s="7">
        <v>1.3397281865163959</v>
      </c>
      <c r="AD77" s="7">
        <v>1.231659552296247</v>
      </c>
      <c r="AE77" s="5">
        <f t="shared" si="2"/>
        <v>1.2619807474536968</v>
      </c>
      <c r="AF77" s="5">
        <f t="shared" si="1"/>
        <v>1.2786627925346028</v>
      </c>
    </row>
    <row r="78" spans="1:32" ht="18" customHeight="1" x14ac:dyDescent="0.3">
      <c r="A78" s="1" t="s">
        <v>26</v>
      </c>
      <c r="B78" s="8" t="s">
        <v>339</v>
      </c>
      <c r="C78" s="7">
        <v>3.9423117154171163</v>
      </c>
      <c r="D78" s="7">
        <v>3.8676675478939258</v>
      </c>
      <c r="E78" s="7">
        <v>3.8159983795052121</v>
      </c>
      <c r="F78" s="7">
        <v>3.8526930386731295</v>
      </c>
      <c r="G78" s="7">
        <v>3.8943369547300448</v>
      </c>
      <c r="H78" s="7">
        <v>3.9675194804662235</v>
      </c>
      <c r="I78" s="7">
        <v>4.0904459850328267</v>
      </c>
      <c r="J78" s="7">
        <v>4.509368768313208</v>
      </c>
      <c r="K78" s="7">
        <v>4.5870343694712918</v>
      </c>
      <c r="L78" s="7">
        <v>4.8165632499568991</v>
      </c>
      <c r="M78" s="7">
        <v>4.3807009464353843</v>
      </c>
      <c r="N78" s="7">
        <v>4.6007878527756381</v>
      </c>
      <c r="O78" s="7">
        <v>4.3064724891777217</v>
      </c>
      <c r="P78" s="7">
        <v>3.4192268209174079</v>
      </c>
      <c r="Q78" s="7">
        <v>3.5605570400836948</v>
      </c>
      <c r="R78" s="7">
        <v>3.9343968603392501</v>
      </c>
      <c r="S78" s="7">
        <v>3.8582046166259585</v>
      </c>
      <c r="T78" s="7">
        <v>3.438119027141346</v>
      </c>
      <c r="U78" s="7">
        <v>3.3331696639903181</v>
      </c>
      <c r="V78" s="7">
        <v>3.0279497373703688</v>
      </c>
      <c r="W78" s="7">
        <v>3.102785454010955</v>
      </c>
      <c r="X78" s="7">
        <v>3.0212585066139455</v>
      </c>
      <c r="Y78" s="7">
        <v>3.1093887363754553</v>
      </c>
      <c r="Z78" s="7">
        <v>3.3293258648247712</v>
      </c>
      <c r="AA78" s="7">
        <v>3.2818327413907133</v>
      </c>
      <c r="AB78" s="7">
        <v>3.1846715316613996</v>
      </c>
      <c r="AC78" s="7">
        <v>3.146264768903309</v>
      </c>
      <c r="AD78" s="7">
        <v>3.0351166140056907</v>
      </c>
      <c r="AE78" s="5">
        <f t="shared" si="2"/>
        <v>2.9105371975149295</v>
      </c>
      <c r="AF78" s="5">
        <f t="shared" si="1"/>
        <v>3.0641290425600367</v>
      </c>
    </row>
    <row r="79" spans="1:32" ht="18" customHeight="1" x14ac:dyDescent="0.3">
      <c r="A79" s="1" t="s">
        <v>27</v>
      </c>
      <c r="B79" s="8" t="s">
        <v>340</v>
      </c>
      <c r="C79" s="7">
        <v>1.0800776614404983</v>
      </c>
      <c r="D79" s="7">
        <v>1.082799137148736</v>
      </c>
      <c r="E79" s="7">
        <v>1.074609846735338</v>
      </c>
      <c r="F79" s="7">
        <v>0.9961664889298012</v>
      </c>
      <c r="G79" s="7">
        <v>0.98659614942706253</v>
      </c>
      <c r="H79" s="7">
        <v>0.88953494846986447</v>
      </c>
      <c r="I79" s="7">
        <v>0.78939635815527354</v>
      </c>
      <c r="J79" s="7">
        <v>0.72788861906233737</v>
      </c>
      <c r="K79" s="7">
        <v>0.73980475520371791</v>
      </c>
      <c r="L79" s="7">
        <v>0.81851002246174986</v>
      </c>
      <c r="M79" s="7">
        <v>0.8718019538127928</v>
      </c>
      <c r="N79" s="7">
        <v>0.88815645837416379</v>
      </c>
      <c r="O79" s="7">
        <v>0.85274076322968184</v>
      </c>
      <c r="P79" s="7">
        <v>0.81572116066784273</v>
      </c>
      <c r="Q79" s="7">
        <v>0.80203725411406324</v>
      </c>
      <c r="R79" s="7">
        <v>0.811991470312174</v>
      </c>
      <c r="S79" s="7">
        <v>0.68586303226459089</v>
      </c>
      <c r="T79" s="7">
        <v>0.7229936819819256</v>
      </c>
      <c r="U79" s="7">
        <v>0.61624053086991082</v>
      </c>
      <c r="V79" s="7">
        <v>0.58016021665287498</v>
      </c>
      <c r="W79" s="7">
        <v>0.56519486552303277</v>
      </c>
      <c r="X79" s="7">
        <v>0.55787606154193903</v>
      </c>
      <c r="Y79" s="7">
        <v>0.5142182637055871</v>
      </c>
      <c r="Z79" s="7">
        <v>0.464278961375102</v>
      </c>
      <c r="AA79" s="7">
        <v>0.43664210912537127</v>
      </c>
      <c r="AB79" s="7">
        <v>0.41901387022134851</v>
      </c>
      <c r="AC79" s="7">
        <v>0.39381733903648242</v>
      </c>
      <c r="AD79" s="7">
        <v>0.35366255188422391</v>
      </c>
      <c r="AE79" s="5">
        <f t="shared" si="2"/>
        <v>0.39043089375034068</v>
      </c>
      <c r="AF79" s="5">
        <f t="shared" si="1"/>
        <v>0.39871811992567674</v>
      </c>
    </row>
    <row r="80" spans="1:32" ht="18" customHeight="1" x14ac:dyDescent="0.3">
      <c r="A80" s="1" t="s">
        <v>28</v>
      </c>
      <c r="B80" s="8" t="s">
        <v>341</v>
      </c>
      <c r="C80" s="7">
        <v>4.5221535566829907</v>
      </c>
      <c r="D80" s="7">
        <v>4.533409904872344</v>
      </c>
      <c r="E80" s="7">
        <v>4.7713369207852461</v>
      </c>
      <c r="F80" s="7">
        <v>4.8153379719798828</v>
      </c>
      <c r="G80" s="7">
        <v>4.7547389127307955</v>
      </c>
      <c r="H80" s="7">
        <v>4.4084572747161666</v>
      </c>
      <c r="I80" s="7">
        <v>4.001569356965831</v>
      </c>
      <c r="J80" s="7">
        <v>3.839746888470156</v>
      </c>
      <c r="K80" s="7">
        <v>3.7353871306733719</v>
      </c>
      <c r="L80" s="7">
        <v>3.707146711083166</v>
      </c>
      <c r="M80" s="7">
        <v>3.7634043029989468</v>
      </c>
      <c r="N80" s="7">
        <v>3.8465464473883944</v>
      </c>
      <c r="O80" s="7">
        <v>3.8847414737357444</v>
      </c>
      <c r="P80" s="7">
        <v>3.6890796007719628</v>
      </c>
      <c r="Q80" s="7">
        <v>3.5872737446890293</v>
      </c>
      <c r="R80" s="7">
        <v>3.6182873958770623</v>
      </c>
      <c r="S80" s="7">
        <v>3.1601584899051476</v>
      </c>
      <c r="T80" s="7">
        <v>2.9588774028161442</v>
      </c>
      <c r="U80" s="7">
        <v>2.5640201629536357</v>
      </c>
      <c r="V80" s="7">
        <v>2.6337208805114152</v>
      </c>
      <c r="W80" s="7">
        <v>2.5536585886213197</v>
      </c>
      <c r="X80" s="7">
        <v>2.5803042502393554</v>
      </c>
      <c r="Y80" s="7">
        <v>2.5707344679540589</v>
      </c>
      <c r="Z80" s="7">
        <v>2.473329929684545</v>
      </c>
      <c r="AA80" s="7">
        <v>2.4796365158254163</v>
      </c>
      <c r="AB80" s="7">
        <v>2.5252546927988466</v>
      </c>
      <c r="AC80" s="7">
        <v>2.5675503953164363</v>
      </c>
      <c r="AD80" s="7">
        <v>2.4099130069059558</v>
      </c>
      <c r="AE80" s="5">
        <f t="shared" si="2"/>
        <v>2.7616813134563336</v>
      </c>
      <c r="AF80" s="5">
        <f t="shared" si="1"/>
        <v>2.7999689963952545</v>
      </c>
    </row>
    <row r="81" spans="1:32" ht="18" customHeight="1" x14ac:dyDescent="0.3">
      <c r="A81" s="1" t="s">
        <v>29</v>
      </c>
      <c r="B81" s="8" t="s">
        <v>342</v>
      </c>
      <c r="C81" s="7">
        <v>0.71852313886266761</v>
      </c>
      <c r="D81" s="7">
        <v>0.72904715293173783</v>
      </c>
      <c r="E81" s="7">
        <v>0.75928090703448159</v>
      </c>
      <c r="F81" s="7">
        <v>0.6684590625299569</v>
      </c>
      <c r="G81" s="7">
        <v>0.64909571633172303</v>
      </c>
      <c r="H81" s="7">
        <v>0.65506874342326138</v>
      </c>
      <c r="I81" s="7">
        <v>0.65608528479990336</v>
      </c>
      <c r="J81" s="7">
        <v>0.70362216730656713</v>
      </c>
      <c r="K81" s="7">
        <v>0.67978844271968197</v>
      </c>
      <c r="L81" s="7">
        <v>0.65894454643532552</v>
      </c>
      <c r="M81" s="7">
        <v>0.60630156574781147</v>
      </c>
      <c r="N81" s="7">
        <v>0.51202265096373156</v>
      </c>
      <c r="O81" s="7">
        <v>0.51663703917523429</v>
      </c>
      <c r="P81" s="7">
        <v>0.40915469449357944</v>
      </c>
      <c r="Q81" s="7">
        <v>0.6937363794441016</v>
      </c>
      <c r="R81" s="7">
        <v>0.63396018904147033</v>
      </c>
      <c r="S81" s="7">
        <v>0.58765093357320397</v>
      </c>
      <c r="T81" s="7">
        <v>0.54528868497567184</v>
      </c>
      <c r="U81" s="7">
        <v>0.47248932897563883</v>
      </c>
      <c r="V81" s="7">
        <v>0.33982653562674181</v>
      </c>
      <c r="W81" s="7">
        <v>0.34238535052185409</v>
      </c>
      <c r="X81" s="7">
        <v>0.33627735178143753</v>
      </c>
      <c r="Y81" s="7">
        <v>0.33339798806982818</v>
      </c>
      <c r="Z81" s="7">
        <v>0.31294691317702722</v>
      </c>
      <c r="AA81" s="7">
        <v>0.29247268777890739</v>
      </c>
      <c r="AB81" s="7">
        <v>0.28445852504388597</v>
      </c>
      <c r="AC81" s="7">
        <v>0.2709088909209364</v>
      </c>
      <c r="AD81" s="7">
        <v>0.24861407375023156</v>
      </c>
      <c r="AE81" s="5">
        <f t="shared" si="2"/>
        <v>0.25819903523389687</v>
      </c>
      <c r="AF81" s="5">
        <f t="shared" si="1"/>
        <v>0.27590185796660055</v>
      </c>
    </row>
    <row r="82" spans="1:32" ht="18" customHeight="1" x14ac:dyDescent="0.3">
      <c r="A82" s="1" t="s">
        <v>30</v>
      </c>
      <c r="B82" s="8" t="s">
        <v>343</v>
      </c>
      <c r="C82" s="7">
        <v>0.30739404518788094</v>
      </c>
      <c r="D82" s="7">
        <v>0.32042593861205504</v>
      </c>
      <c r="E82" s="7">
        <v>0.28358086439040397</v>
      </c>
      <c r="F82" s="7">
        <v>0.25384435364846264</v>
      </c>
      <c r="G82" s="7">
        <v>0.24450809317067582</v>
      </c>
      <c r="H82" s="7">
        <v>0.23646064071719849</v>
      </c>
      <c r="I82" s="7">
        <v>0.22687097411967805</v>
      </c>
      <c r="J82" s="7">
        <v>0.2289958539283376</v>
      </c>
      <c r="K82" s="7">
        <v>0.20561581793259284</v>
      </c>
      <c r="L82" s="7">
        <v>0.26810648141805332</v>
      </c>
      <c r="M82" s="7">
        <v>0.26148482988469796</v>
      </c>
      <c r="N82" s="7">
        <v>0.2442389305395391</v>
      </c>
      <c r="O82" s="7">
        <v>0.23712774442418952</v>
      </c>
      <c r="P82" s="7">
        <v>0.23627263974177939</v>
      </c>
      <c r="Q82" s="7">
        <v>0.21415883954589571</v>
      </c>
      <c r="R82" s="7">
        <v>0.19597141700199969</v>
      </c>
      <c r="S82" s="7">
        <v>0.18298585376619353</v>
      </c>
      <c r="T82" s="7">
        <v>0.17042372159414693</v>
      </c>
      <c r="U82" s="7">
        <v>0.16352200204714312</v>
      </c>
      <c r="V82" s="7">
        <v>0.15543156636855132</v>
      </c>
      <c r="W82" s="7">
        <v>0.17800036309000908</v>
      </c>
      <c r="X82" s="7">
        <v>0.1920624827995199</v>
      </c>
      <c r="Y82" s="7">
        <v>0.18543716420762146</v>
      </c>
      <c r="Z82" s="7">
        <v>0.18417974179830332</v>
      </c>
      <c r="AA82" s="7">
        <v>0.16719755038668602</v>
      </c>
      <c r="AB82" s="7">
        <v>0.14962985787168026</v>
      </c>
      <c r="AC82" s="7">
        <v>0.14499343479548579</v>
      </c>
      <c r="AD82" s="7">
        <v>0.13442295575215094</v>
      </c>
      <c r="AE82" s="5">
        <f t="shared" si="2"/>
        <v>0.13126573481066717</v>
      </c>
      <c r="AF82" s="5">
        <f t="shared" si="1"/>
        <v>0.1280169233897244</v>
      </c>
    </row>
    <row r="83" spans="1:32" ht="18" customHeight="1" x14ac:dyDescent="0.3">
      <c r="A83" s="1" t="s">
        <v>31</v>
      </c>
      <c r="B83" s="8" t="s">
        <v>344</v>
      </c>
      <c r="C83" s="7">
        <v>2.08174555896638</v>
      </c>
      <c r="D83" s="7">
        <v>2.0565146044332012</v>
      </c>
      <c r="E83" s="7">
        <v>2.2186710013544753</v>
      </c>
      <c r="F83" s="7">
        <v>1.8065974552734059</v>
      </c>
      <c r="G83" s="7">
        <v>1.6420504045847888</v>
      </c>
      <c r="H83" s="7">
        <v>1.9781249592271652</v>
      </c>
      <c r="I83" s="7">
        <v>1.994659920647635</v>
      </c>
      <c r="J83" s="7">
        <v>2.2183202957825578</v>
      </c>
      <c r="K83" s="7">
        <v>2.5845126786186543</v>
      </c>
      <c r="L83" s="7">
        <v>2.372486679656697</v>
      </c>
      <c r="M83" s="7">
        <v>2.3275087231667086</v>
      </c>
      <c r="N83" s="7">
        <v>2.0386742994191103</v>
      </c>
      <c r="O83" s="7">
        <v>1.9003470334361254</v>
      </c>
      <c r="P83" s="7">
        <v>1.7977284836722871</v>
      </c>
      <c r="Q83" s="7">
        <v>1.6798511143935606</v>
      </c>
      <c r="R83" s="7">
        <v>1.5342380116039218</v>
      </c>
      <c r="S83" s="7">
        <v>1.4194826365740276</v>
      </c>
      <c r="T83" s="7">
        <v>1.3558077046119212</v>
      </c>
      <c r="U83" s="7">
        <v>1.2525971207024937</v>
      </c>
      <c r="V83" s="7">
        <v>1.1135737253378237</v>
      </c>
      <c r="W83" s="7">
        <v>1.0596837046804219</v>
      </c>
      <c r="X83" s="7">
        <v>1.0968952084269517</v>
      </c>
      <c r="Y83" s="7">
        <v>1.1355059851366283</v>
      </c>
      <c r="Z83" s="7">
        <v>1.0879642376427638</v>
      </c>
      <c r="AA83" s="7">
        <v>1.0789320470451067</v>
      </c>
      <c r="AB83" s="7">
        <v>1.152006330859598</v>
      </c>
      <c r="AC83" s="7">
        <v>1.1684866534056682</v>
      </c>
      <c r="AD83" s="7">
        <v>0.94784021388990436</v>
      </c>
      <c r="AE83" s="5">
        <f t="shared" si="2"/>
        <v>0.94618087569224141</v>
      </c>
      <c r="AF83" s="5">
        <f t="shared" si="1"/>
        <v>1.0049500821537416</v>
      </c>
    </row>
    <row r="84" spans="1:32" ht="18" customHeight="1" x14ac:dyDescent="0.3">
      <c r="A84" s="1" t="s">
        <v>54</v>
      </c>
      <c r="B84" s="8" t="s">
        <v>345</v>
      </c>
      <c r="C84" s="7">
        <v>2.9219671840707893</v>
      </c>
      <c r="D84" s="7">
        <v>2.8357462533074158</v>
      </c>
      <c r="E84" s="7">
        <v>2.6671475693414677</v>
      </c>
      <c r="F84" s="7">
        <v>2.5431218325847169</v>
      </c>
      <c r="G84" s="7">
        <v>2.4762539637796279</v>
      </c>
      <c r="H84" s="7">
        <v>2.3590447728313424</v>
      </c>
      <c r="I84" s="7">
        <v>2.2308692825223386</v>
      </c>
      <c r="J84" s="7">
        <v>2.2176139347010442</v>
      </c>
      <c r="K84" s="7">
        <v>2.223519964141055</v>
      </c>
      <c r="L84" s="7">
        <v>2.0987243509800169</v>
      </c>
      <c r="M84" s="7">
        <v>2.0401127826774483</v>
      </c>
      <c r="N84" s="7">
        <v>1.9795447072896704</v>
      </c>
      <c r="O84" s="7">
        <v>1.9032652292773238</v>
      </c>
      <c r="P84" s="7">
        <v>1.8439347734430951</v>
      </c>
      <c r="Q84" s="7">
        <v>1.7175783906238256</v>
      </c>
      <c r="R84" s="7">
        <v>1.681866742678638</v>
      </c>
      <c r="S84" s="7">
        <v>1.4664953082603536</v>
      </c>
      <c r="T84" s="7">
        <v>1.4397396389158732</v>
      </c>
      <c r="U84" s="7">
        <v>1.4319970185629918</v>
      </c>
      <c r="V84" s="7">
        <v>1.3971174491006733</v>
      </c>
      <c r="W84" s="7">
        <v>1.36697827934838</v>
      </c>
      <c r="X84" s="7">
        <v>1.3793900062082234</v>
      </c>
      <c r="Y84" s="7">
        <v>1.3673319070871195</v>
      </c>
      <c r="Z84" s="7">
        <v>1.3122367089263349</v>
      </c>
      <c r="AA84" s="7">
        <v>1.3206834295512473</v>
      </c>
      <c r="AB84" s="7">
        <v>1.3279736609339319</v>
      </c>
      <c r="AC84" s="7">
        <v>1.3188440844511327</v>
      </c>
      <c r="AD84" s="7">
        <v>1.2152213136791314</v>
      </c>
      <c r="AE84" s="5">
        <f t="shared" si="2"/>
        <v>1.3098127671582105</v>
      </c>
      <c r="AF84" s="5">
        <f t="shared" si="1"/>
        <v>1.3815788199252181</v>
      </c>
    </row>
    <row r="85" spans="1:32" ht="18" customHeight="1" x14ac:dyDescent="0.3">
      <c r="A85" s="3" t="s">
        <v>3</v>
      </c>
      <c r="B85" s="8" t="s">
        <v>346</v>
      </c>
      <c r="C85" s="7">
        <v>2.4997773488982729</v>
      </c>
      <c r="D85" s="7">
        <v>2.5409140982884604</v>
      </c>
      <c r="E85" s="7">
        <v>2.421626672713264</v>
      </c>
      <c r="F85" s="7">
        <v>2.2931174433134847</v>
      </c>
      <c r="G85" s="7">
        <v>2.2141518286481623</v>
      </c>
      <c r="H85" s="7">
        <v>2.1053257547668838</v>
      </c>
      <c r="I85" s="7">
        <v>1.9950572239099285</v>
      </c>
      <c r="J85" s="7">
        <v>1.8830190899298918</v>
      </c>
      <c r="K85" s="7">
        <v>1.7165587310996919</v>
      </c>
      <c r="L85" s="7">
        <v>1.7057267250398411</v>
      </c>
      <c r="M85" s="7">
        <v>1.5048417861029098</v>
      </c>
      <c r="N85" s="7">
        <v>1.4860605375279694</v>
      </c>
      <c r="O85" s="7">
        <v>1.3993957512009425</v>
      </c>
      <c r="P85" s="7">
        <v>1.3617028916372114</v>
      </c>
      <c r="Q85" s="7">
        <v>1.2884524421700079</v>
      </c>
      <c r="R85" s="7">
        <v>1.3044590419584667</v>
      </c>
      <c r="S85" s="7">
        <v>1.7114380613739932</v>
      </c>
      <c r="T85" s="7">
        <v>1.9900901960133179</v>
      </c>
      <c r="U85" s="7">
        <v>2.339792380470453</v>
      </c>
      <c r="V85" s="7">
        <v>2.6805648215227977</v>
      </c>
      <c r="W85" s="7">
        <v>2.7287225485444142</v>
      </c>
      <c r="X85" s="7">
        <v>2.7861525966053069</v>
      </c>
      <c r="Y85" s="7">
        <v>2.8645073279239477</v>
      </c>
      <c r="Z85" s="7">
        <v>2.9313868332741926</v>
      </c>
      <c r="AA85" s="7">
        <v>2.9512324664058203</v>
      </c>
      <c r="AB85" s="7">
        <v>2.9664933157798319</v>
      </c>
      <c r="AC85" s="7">
        <v>2.9840758541389003</v>
      </c>
      <c r="AD85" s="7">
        <v>3.1083922081563862</v>
      </c>
      <c r="AE85" s="5">
        <f t="shared" si="2"/>
        <v>3.1530830744295129</v>
      </c>
      <c r="AF85" s="5">
        <f t="shared" si="1"/>
        <v>3.2864966864102807</v>
      </c>
    </row>
    <row r="86" spans="1:32" ht="18" customHeight="1" x14ac:dyDescent="0.3">
      <c r="A86" s="3" t="s">
        <v>32</v>
      </c>
      <c r="B86" s="8" t="s">
        <v>347</v>
      </c>
      <c r="C86" s="7">
        <v>2.1483339557239032</v>
      </c>
      <c r="D86" s="7">
        <v>2.176854720851332</v>
      </c>
      <c r="E86" s="7">
        <v>2.086697730277129</v>
      </c>
      <c r="F86" s="7">
        <v>1.9858127380398489</v>
      </c>
      <c r="G86" s="7">
        <v>1.8953214004540249</v>
      </c>
      <c r="H86" s="7">
        <v>1.7853134467669378</v>
      </c>
      <c r="I86" s="7">
        <v>1.6740228914515893</v>
      </c>
      <c r="J86" s="7">
        <v>1.5586997741862449</v>
      </c>
      <c r="K86" s="7">
        <v>1.3911304081684193</v>
      </c>
      <c r="L86" s="7">
        <v>1.3316367644113412</v>
      </c>
      <c r="M86" s="7">
        <v>1.1534794230358081</v>
      </c>
      <c r="N86" s="7">
        <v>1.1565851098106199</v>
      </c>
      <c r="O86" s="7">
        <v>1.0387123749136702</v>
      </c>
      <c r="P86" s="7">
        <v>0.96858738361941166</v>
      </c>
      <c r="Q86" s="7">
        <v>0.87024543968739554</v>
      </c>
      <c r="R86" s="7">
        <v>0.93938522125263724</v>
      </c>
      <c r="S86" s="7">
        <v>1.2987942216355033</v>
      </c>
      <c r="T86" s="7">
        <v>1.5498343914085433</v>
      </c>
      <c r="U86" s="7">
        <v>1.8547763486067359</v>
      </c>
      <c r="V86" s="7">
        <v>2.1261367579275463</v>
      </c>
      <c r="W86" s="7">
        <v>2.1541293374997572</v>
      </c>
      <c r="X86" s="7">
        <v>2.1933006084312088</v>
      </c>
      <c r="Y86" s="7">
        <v>2.2509733878901752</v>
      </c>
      <c r="Z86" s="7">
        <v>2.3131737656453439</v>
      </c>
      <c r="AA86" s="7">
        <v>2.2958677716206588</v>
      </c>
      <c r="AB86" s="7">
        <v>2.2432745100134861</v>
      </c>
      <c r="AC86" s="7">
        <v>2.2529327798374807</v>
      </c>
      <c r="AD86" s="7">
        <v>2.3444829620142498</v>
      </c>
      <c r="AE86" s="5">
        <f t="shared" si="2"/>
        <v>2.4083079167150094</v>
      </c>
      <c r="AF86" s="5">
        <f t="shared" si="1"/>
        <v>2.5491244745274191</v>
      </c>
    </row>
    <row r="87" spans="1:32" ht="18" customHeight="1" x14ac:dyDescent="0.3">
      <c r="A87" s="1" t="s">
        <v>33</v>
      </c>
      <c r="B87" s="8" t="s">
        <v>348</v>
      </c>
      <c r="C87" s="7">
        <v>0.35144339317437057</v>
      </c>
      <c r="D87" s="7">
        <v>0.36405937743712796</v>
      </c>
      <c r="E87" s="7">
        <v>0.33492894243613525</v>
      </c>
      <c r="F87" s="7">
        <v>0.30730470527363601</v>
      </c>
      <c r="G87" s="7">
        <v>0.31883042819413743</v>
      </c>
      <c r="H87" s="7">
        <v>0.32001230799994618</v>
      </c>
      <c r="I87" s="7">
        <v>0.32103433245833896</v>
      </c>
      <c r="J87" s="7">
        <v>0.3243193157436467</v>
      </c>
      <c r="K87" s="7">
        <v>0.3254283229312725</v>
      </c>
      <c r="L87" s="7">
        <v>0.37408996062850003</v>
      </c>
      <c r="M87" s="7">
        <v>0.35136236306710183</v>
      </c>
      <c r="N87" s="7">
        <v>0.3294754277173495</v>
      </c>
      <c r="O87" s="7">
        <v>0.36068337628727259</v>
      </c>
      <c r="P87" s="7">
        <v>0.39311550801779993</v>
      </c>
      <c r="Q87" s="7">
        <v>0.41820700248261233</v>
      </c>
      <c r="R87" s="7">
        <v>0.36507382070582955</v>
      </c>
      <c r="S87" s="7">
        <v>0.41264383973849</v>
      </c>
      <c r="T87" s="7">
        <v>0.44025580460477431</v>
      </c>
      <c r="U87" s="7">
        <v>0.48501603186371783</v>
      </c>
      <c r="V87" s="7">
        <v>0.55442806359525121</v>
      </c>
      <c r="W87" s="7">
        <v>0.5745932110446571</v>
      </c>
      <c r="X87" s="7">
        <v>0.59285198817409879</v>
      </c>
      <c r="Y87" s="7">
        <v>0.61353394003377193</v>
      </c>
      <c r="Z87" s="7">
        <v>0.61821306762884909</v>
      </c>
      <c r="AA87" s="7">
        <v>0.65536469478516124</v>
      </c>
      <c r="AB87" s="7">
        <v>0.72321880576634556</v>
      </c>
      <c r="AC87" s="7">
        <v>0.73114307430142111</v>
      </c>
      <c r="AD87" s="7">
        <v>0.76390924614213596</v>
      </c>
      <c r="AE87" s="5">
        <f t="shared" si="2"/>
        <v>0.74477515771450276</v>
      </c>
      <c r="AF87" s="5">
        <f t="shared" si="1"/>
        <v>0.73737221188285984</v>
      </c>
    </row>
    <row r="88" spans="1:32" ht="18" customHeight="1" x14ac:dyDescent="0.3">
      <c r="A88" s="1" t="s">
        <v>4</v>
      </c>
      <c r="B88" s="8" t="s">
        <v>349</v>
      </c>
      <c r="C88" s="7">
        <v>3.3358582468270255</v>
      </c>
      <c r="D88" s="7">
        <v>3.3091250761304569</v>
      </c>
      <c r="E88" s="7">
        <v>3.3078656456894917</v>
      </c>
      <c r="F88" s="7">
        <v>3.2759546591714699</v>
      </c>
      <c r="G88" s="7">
        <v>3.3220666787157231</v>
      </c>
      <c r="H88" s="7">
        <v>3.0937421945089407</v>
      </c>
      <c r="I88" s="7">
        <v>2.869044653733416</v>
      </c>
      <c r="J88" s="7">
        <v>2.6280265877917026</v>
      </c>
      <c r="K88" s="7">
        <v>2.5186491918375218</v>
      </c>
      <c r="L88" s="7">
        <v>2.2678873244600624</v>
      </c>
      <c r="M88" s="7">
        <v>2.3100266509026341</v>
      </c>
      <c r="N88" s="7">
        <v>2.5176981101506279</v>
      </c>
      <c r="O88" s="7">
        <v>2.7278161885592658</v>
      </c>
      <c r="P88" s="7">
        <v>2.823734440325981</v>
      </c>
      <c r="Q88" s="7">
        <v>3.3084927546380283</v>
      </c>
      <c r="R88" s="7">
        <v>4.1805183436195668</v>
      </c>
      <c r="S88" s="7">
        <v>3.9931331310371925</v>
      </c>
      <c r="T88" s="7">
        <v>3.6437493570985886</v>
      </c>
      <c r="U88" s="7">
        <v>3.6587499752177957</v>
      </c>
      <c r="V88" s="7">
        <v>3.7610570904828271</v>
      </c>
      <c r="W88" s="7">
        <v>3.9270207888643811</v>
      </c>
      <c r="X88" s="7">
        <v>3.8899092364321119</v>
      </c>
      <c r="Y88" s="7">
        <v>3.8633931042799885</v>
      </c>
      <c r="Z88" s="7">
        <v>3.7404855976494211</v>
      </c>
      <c r="AA88" s="7">
        <v>3.4781049192281928</v>
      </c>
      <c r="AB88" s="7">
        <v>3.382992343608838</v>
      </c>
      <c r="AC88" s="7">
        <v>3.2755400651767541</v>
      </c>
      <c r="AD88" s="7">
        <v>2.7426573641202121</v>
      </c>
      <c r="AE88" s="5">
        <f t="shared" si="2"/>
        <v>2.5411944691140436</v>
      </c>
      <c r="AF88" s="5">
        <f t="shared" si="1"/>
        <v>2.508930684770883</v>
      </c>
    </row>
    <row r="89" spans="1:32" s="16" customFormat="1" ht="18" customHeight="1" x14ac:dyDescent="0.3">
      <c r="A89" s="2" t="s">
        <v>34</v>
      </c>
      <c r="B89" s="14" t="s">
        <v>350</v>
      </c>
      <c r="C89" s="11">
        <v>28.91616941521286</v>
      </c>
      <c r="D89" s="11">
        <v>28.619289428005633</v>
      </c>
      <c r="E89" s="11">
        <v>28.740001585711404</v>
      </c>
      <c r="F89" s="11">
        <v>27.474546651717546</v>
      </c>
      <c r="G89" s="11">
        <v>27.069235112404694</v>
      </c>
      <c r="H89" s="11">
        <v>26.204626654398293</v>
      </c>
      <c r="I89" s="11">
        <v>25.019061576216522</v>
      </c>
      <c r="J89" s="11">
        <v>25.121897130046044</v>
      </c>
      <c r="K89" s="11">
        <v>24.898980257513372</v>
      </c>
      <c r="L89" s="11">
        <v>24.647018196180081</v>
      </c>
      <c r="M89" s="11">
        <v>23.898836396455522</v>
      </c>
      <c r="N89" s="11">
        <v>23.719735519405567</v>
      </c>
      <c r="O89" s="11">
        <v>23.269407288546734</v>
      </c>
      <c r="P89" s="11">
        <v>21.435305974986882</v>
      </c>
      <c r="Q89" s="11">
        <v>21.677767224792085</v>
      </c>
      <c r="R89" s="11">
        <v>22.627742746770036</v>
      </c>
      <c r="S89" s="11">
        <v>21.511954150703939</v>
      </c>
      <c r="T89" s="11">
        <v>20.750101616014874</v>
      </c>
      <c r="U89" s="11">
        <v>20.097405505328307</v>
      </c>
      <c r="V89" s="11">
        <v>20.1965711902536</v>
      </c>
      <c r="W89" s="11">
        <v>20.315808504857703</v>
      </c>
      <c r="X89" s="11">
        <v>20.475623186117346</v>
      </c>
      <c r="Y89" s="11">
        <v>20.626093629296825</v>
      </c>
      <c r="Z89" s="11">
        <v>20.525636774691396</v>
      </c>
      <c r="AA89" s="11">
        <v>20.26550129993511</v>
      </c>
      <c r="AB89" s="11">
        <v>20.182803997347641</v>
      </c>
      <c r="AC89" s="11">
        <v>20.050697703666518</v>
      </c>
      <c r="AD89" s="11">
        <v>18.802844602964505</v>
      </c>
      <c r="AE89" s="4">
        <f t="shared" si="2"/>
        <v>19.098441512073265</v>
      </c>
      <c r="AF89" s="4">
        <f t="shared" si="1"/>
        <v>19.645236070287858</v>
      </c>
    </row>
    <row r="90" spans="1:32" ht="18" customHeight="1" x14ac:dyDescent="0.3">
      <c r="A90" s="1" t="s">
        <v>35</v>
      </c>
      <c r="B90" s="8" t="s">
        <v>351</v>
      </c>
      <c r="C90" s="7">
        <v>13.555234714271608</v>
      </c>
      <c r="D90" s="7">
        <v>13.241564298700359</v>
      </c>
      <c r="E90" s="7">
        <v>13.383202309191642</v>
      </c>
      <c r="F90" s="7">
        <v>13.173995547677686</v>
      </c>
      <c r="G90" s="7">
        <v>12.809585323068202</v>
      </c>
      <c r="H90" s="7">
        <v>12.582878015017773</v>
      </c>
      <c r="I90" s="7">
        <v>12.964742526928205</v>
      </c>
      <c r="J90" s="7">
        <v>13.457286055042648</v>
      </c>
      <c r="K90" s="7">
        <v>12.927349986068062</v>
      </c>
      <c r="L90" s="7">
        <v>12.631938969749775</v>
      </c>
      <c r="M90" s="7">
        <v>12.76400714510374</v>
      </c>
      <c r="N90" s="7">
        <v>13.008164938970301</v>
      </c>
      <c r="O90" s="7">
        <v>12.796243328079749</v>
      </c>
      <c r="P90" s="7">
        <v>12.833243086686677</v>
      </c>
      <c r="Q90" s="7">
        <v>12.636800707939949</v>
      </c>
      <c r="R90" s="7">
        <v>12.978503903446134</v>
      </c>
      <c r="S90" s="7">
        <v>12.837379594383554</v>
      </c>
      <c r="T90" s="7">
        <v>13.791015780558771</v>
      </c>
      <c r="U90" s="7">
        <v>13.836729723333507</v>
      </c>
      <c r="V90" s="7">
        <v>14.059048482892178</v>
      </c>
      <c r="W90" s="7">
        <v>14.060681332511175</v>
      </c>
      <c r="X90" s="7">
        <v>14.109386867617635</v>
      </c>
      <c r="Y90" s="7">
        <v>13.95203679664681</v>
      </c>
      <c r="Z90" s="7">
        <v>13.86122060733595</v>
      </c>
      <c r="AA90" s="7">
        <v>13.757117645483504</v>
      </c>
      <c r="AB90" s="7">
        <v>13.872912992254827</v>
      </c>
      <c r="AC90" s="7">
        <v>13.860452054841724</v>
      </c>
      <c r="AD90" s="7">
        <v>13.083992715002768</v>
      </c>
      <c r="AE90" s="5">
        <f t="shared" si="2"/>
        <v>13.548063402283328</v>
      </c>
      <c r="AF90" s="5">
        <f t="shared" si="1"/>
        <v>13.700647894023099</v>
      </c>
    </row>
    <row r="91" spans="1:32" ht="18" customHeight="1" x14ac:dyDescent="0.3">
      <c r="A91" s="1" t="s">
        <v>36</v>
      </c>
      <c r="B91" s="8" t="s">
        <v>352</v>
      </c>
      <c r="C91" s="7">
        <v>5.6747793661881003</v>
      </c>
      <c r="D91" s="7">
        <v>5.503827158386823</v>
      </c>
      <c r="E91" s="7">
        <v>5.5886532937908022</v>
      </c>
      <c r="F91" s="7">
        <v>5.5830676972107431</v>
      </c>
      <c r="G91" s="7">
        <v>5.4021108551721868</v>
      </c>
      <c r="H91" s="7">
        <v>5.3012570915998678</v>
      </c>
      <c r="I91" s="7">
        <v>5.4460188225510446</v>
      </c>
      <c r="J91" s="7">
        <v>5.6376702352195931</v>
      </c>
      <c r="K91" s="7">
        <v>5.4441219372571696</v>
      </c>
      <c r="L91" s="7">
        <v>5.3123100759324489</v>
      </c>
      <c r="M91" s="7">
        <v>5.2424571135982205</v>
      </c>
      <c r="N91" s="7">
        <v>5.2507350638863599</v>
      </c>
      <c r="O91" s="7">
        <v>5.1829910494814921</v>
      </c>
      <c r="P91" s="7">
        <v>5.35952856903923</v>
      </c>
      <c r="Q91" s="7">
        <v>5.1733796577982494</v>
      </c>
      <c r="R91" s="7">
        <v>5.3411406310450324</v>
      </c>
      <c r="S91" s="7">
        <v>5.2179999130102672</v>
      </c>
      <c r="T91" s="7">
        <v>5.5388098028488955</v>
      </c>
      <c r="U91" s="7">
        <v>5.5510924132015109</v>
      </c>
      <c r="V91" s="7">
        <v>5.6675160865714478</v>
      </c>
      <c r="W91" s="7">
        <v>5.7338960291947547</v>
      </c>
      <c r="X91" s="7">
        <v>5.6734029668458534</v>
      </c>
      <c r="Y91" s="7">
        <v>5.5737464623692334</v>
      </c>
      <c r="Z91" s="7">
        <v>5.7387303290469776</v>
      </c>
      <c r="AA91" s="7">
        <v>5.6547745385867012</v>
      </c>
      <c r="AB91" s="7">
        <v>5.662501490406906</v>
      </c>
      <c r="AC91" s="7">
        <v>5.6658013351882826</v>
      </c>
      <c r="AD91" s="7">
        <v>5.4897954191880256</v>
      </c>
      <c r="AE91" s="5">
        <f>AE36/$AE$53*100</f>
        <v>5.7678750179021492</v>
      </c>
      <c r="AF91" s="5">
        <f t="shared" si="1"/>
        <v>5.6430701020187533</v>
      </c>
    </row>
    <row r="92" spans="1:32" ht="18" customHeight="1" x14ac:dyDescent="0.3">
      <c r="A92" s="1" t="s">
        <v>52</v>
      </c>
      <c r="B92" s="8" t="s">
        <v>353</v>
      </c>
      <c r="C92" s="7">
        <v>5.1443673405783805</v>
      </c>
      <c r="D92" s="7">
        <v>5.0624345850722028</v>
      </c>
      <c r="E92" s="7">
        <v>4.9640255242624551</v>
      </c>
      <c r="F92" s="7">
        <v>4.8137030955777211</v>
      </c>
      <c r="G92" s="7">
        <v>4.7286847712592355</v>
      </c>
      <c r="H92" s="7">
        <v>4.5714788670393833</v>
      </c>
      <c r="I92" s="7">
        <v>4.8293737635872978</v>
      </c>
      <c r="J92" s="7">
        <v>5.1436615959067522</v>
      </c>
      <c r="K92" s="7">
        <v>4.8651507158326428</v>
      </c>
      <c r="L92" s="7">
        <v>4.7318506338908515</v>
      </c>
      <c r="M92" s="7">
        <v>4.8663567673716512</v>
      </c>
      <c r="N92" s="7">
        <v>4.9989389125533572</v>
      </c>
      <c r="O92" s="7">
        <v>4.8426883834765606</v>
      </c>
      <c r="P92" s="7">
        <v>4.6821380650478988</v>
      </c>
      <c r="Q92" s="7">
        <v>4.4576146440997411</v>
      </c>
      <c r="R92" s="7">
        <v>4.5544178896920267</v>
      </c>
      <c r="S92" s="7">
        <v>4.5466459866408222</v>
      </c>
      <c r="T92" s="7">
        <v>4.7794015152241611</v>
      </c>
      <c r="U92" s="7">
        <v>4.8029849561923958</v>
      </c>
      <c r="V92" s="7">
        <v>4.8279177723420492</v>
      </c>
      <c r="W92" s="7">
        <v>4.7998698741090182</v>
      </c>
      <c r="X92" s="7">
        <v>4.9778621968961536</v>
      </c>
      <c r="Y92" s="7">
        <v>5.0250672595089769</v>
      </c>
      <c r="Z92" s="7">
        <v>4.8066354033358838</v>
      </c>
      <c r="AA92" s="7">
        <v>4.8126850141455311</v>
      </c>
      <c r="AB92" s="7">
        <v>4.839597302310815</v>
      </c>
      <c r="AC92" s="7">
        <v>4.7795778858845024</v>
      </c>
      <c r="AD92" s="7">
        <v>4.719525015666302</v>
      </c>
      <c r="AE92" s="5">
        <f t="shared" ref="AE92:AE107" si="3">AE37/$AE$53*100</f>
        <v>4.6266506569201313</v>
      </c>
      <c r="AF92" s="5">
        <f t="shared" si="1"/>
        <v>4.607124180270735</v>
      </c>
    </row>
    <row r="93" spans="1:32" ht="18" customHeight="1" x14ac:dyDescent="0.3">
      <c r="A93" s="1" t="s">
        <v>53</v>
      </c>
      <c r="B93" s="8" t="s">
        <v>354</v>
      </c>
      <c r="C93" s="7">
        <v>1.3202118432543191</v>
      </c>
      <c r="D93" s="7">
        <v>1.3297822499937546</v>
      </c>
      <c r="E93" s="7">
        <v>1.4277968888978194</v>
      </c>
      <c r="F93" s="7">
        <v>1.3777207289328608</v>
      </c>
      <c r="G93" s="7">
        <v>1.3105142192796961</v>
      </c>
      <c r="H93" s="7">
        <v>1.3492344769655737</v>
      </c>
      <c r="I93" s="7">
        <v>1.4126500689850112</v>
      </c>
      <c r="J93" s="7">
        <v>1.4400800529152826</v>
      </c>
      <c r="K93" s="7">
        <v>1.438053944832087</v>
      </c>
      <c r="L93" s="7">
        <v>1.4080902245656084</v>
      </c>
      <c r="M93" s="7">
        <v>1.4492684131364737</v>
      </c>
      <c r="N93" s="7">
        <v>1.5391590870816505</v>
      </c>
      <c r="O93" s="7">
        <v>1.5687520393288807</v>
      </c>
      <c r="P93" s="7">
        <v>1.6788561830227744</v>
      </c>
      <c r="Q93" s="7">
        <v>1.7834470467572066</v>
      </c>
      <c r="R93" s="7">
        <v>1.8036413025891338</v>
      </c>
      <c r="S93" s="7">
        <v>1.7732908727044421</v>
      </c>
      <c r="T93" s="7">
        <v>1.9276015249206075</v>
      </c>
      <c r="U93" s="7">
        <v>2.0562856739988127</v>
      </c>
      <c r="V93" s="7">
        <v>2.1452472820096333</v>
      </c>
      <c r="W93" s="7">
        <v>2.123514639822738</v>
      </c>
      <c r="X93" s="7">
        <v>2.0626588216380459</v>
      </c>
      <c r="Y93" s="7">
        <v>1.9962162664146819</v>
      </c>
      <c r="Z93" s="7">
        <v>1.9832133548923307</v>
      </c>
      <c r="AA93" s="7">
        <v>1.9905507000105338</v>
      </c>
      <c r="AB93" s="7">
        <v>2.0493516591956431</v>
      </c>
      <c r="AC93" s="7">
        <v>2.054164387088262</v>
      </c>
      <c r="AD93" s="7">
        <v>1.8257091963478949</v>
      </c>
      <c r="AE93" s="5">
        <f t="shared" si="3"/>
        <v>1.9968161885911728</v>
      </c>
      <c r="AF93" s="5">
        <f t="shared" si="1"/>
        <v>2.046372756389689</v>
      </c>
    </row>
    <row r="94" spans="1:32" ht="18" customHeight="1" x14ac:dyDescent="0.3">
      <c r="A94" s="1" t="s">
        <v>459</v>
      </c>
      <c r="B94" s="8" t="s">
        <v>355</v>
      </c>
      <c r="C94" s="7">
        <v>1.4158761642508055</v>
      </c>
      <c r="D94" s="7">
        <v>1.3455203052475779</v>
      </c>
      <c r="E94" s="7">
        <v>1.4027266022405678</v>
      </c>
      <c r="F94" s="7">
        <v>1.3995040259563596</v>
      </c>
      <c r="G94" s="7">
        <v>1.3682754773570858</v>
      </c>
      <c r="H94" s="7">
        <v>1.3609075794129477</v>
      </c>
      <c r="I94" s="7">
        <v>1.2766998718048519</v>
      </c>
      <c r="J94" s="7">
        <v>1.2358741710010173</v>
      </c>
      <c r="K94" s="7">
        <v>1.1800233881461655</v>
      </c>
      <c r="L94" s="7">
        <v>1.1796880353608625</v>
      </c>
      <c r="M94" s="7">
        <v>1.2059248509973948</v>
      </c>
      <c r="N94" s="7">
        <v>1.2193318754489335</v>
      </c>
      <c r="O94" s="7">
        <v>1.201811855792819</v>
      </c>
      <c r="P94" s="7">
        <v>1.1127202695767748</v>
      </c>
      <c r="Q94" s="7">
        <v>1.2223593592847541</v>
      </c>
      <c r="R94" s="7">
        <v>1.2793040801199413</v>
      </c>
      <c r="S94" s="7">
        <v>1.2994428220280287</v>
      </c>
      <c r="T94" s="7">
        <v>1.5452029375651104</v>
      </c>
      <c r="U94" s="7">
        <v>1.4263666799407884</v>
      </c>
      <c r="V94" s="7">
        <v>1.4183673419690441</v>
      </c>
      <c r="W94" s="7">
        <v>1.4034007893846625</v>
      </c>
      <c r="X94" s="7">
        <v>1.3954628822375703</v>
      </c>
      <c r="Y94" s="7">
        <v>1.3570068083539155</v>
      </c>
      <c r="Z94" s="7">
        <v>1.3326415200607562</v>
      </c>
      <c r="AA94" s="7">
        <v>1.2991073927407342</v>
      </c>
      <c r="AB94" s="7">
        <v>1.3214625403414684</v>
      </c>
      <c r="AC94" s="7">
        <v>1.3609084466806776</v>
      </c>
      <c r="AD94" s="7">
        <v>1.0489630838005459</v>
      </c>
      <c r="AE94" s="5">
        <f t="shared" si="3"/>
        <v>1.1567215388698817</v>
      </c>
      <c r="AF94" s="5">
        <f t="shared" si="1"/>
        <v>1.4040808553439152</v>
      </c>
    </row>
    <row r="95" spans="1:32" ht="18" customHeight="1" x14ac:dyDescent="0.3">
      <c r="A95" s="1" t="s">
        <v>5</v>
      </c>
      <c r="B95" s="8" t="s">
        <v>356</v>
      </c>
      <c r="C95" s="7">
        <v>8.414272246748661</v>
      </c>
      <c r="D95" s="7">
        <v>8.5112027984400171</v>
      </c>
      <c r="E95" s="7">
        <v>8.8838739017006194</v>
      </c>
      <c r="F95" s="7">
        <v>9.2311131066395937</v>
      </c>
      <c r="G95" s="7">
        <v>9.4254829914025198</v>
      </c>
      <c r="H95" s="7">
        <v>9.7483405723406769</v>
      </c>
      <c r="I95" s="7">
        <v>9.8957268423377354</v>
      </c>
      <c r="J95" s="7">
        <v>10.092744881893214</v>
      </c>
      <c r="K95" s="7">
        <v>10.04240108987972</v>
      </c>
      <c r="L95" s="7">
        <v>9.3587902999879287</v>
      </c>
      <c r="M95" s="7">
        <v>10.036475291311842</v>
      </c>
      <c r="N95" s="7">
        <v>10.096711997159712</v>
      </c>
      <c r="O95" s="7">
        <v>10.063600274052231</v>
      </c>
      <c r="P95" s="7">
        <v>10.740864021766527</v>
      </c>
      <c r="Q95" s="7">
        <v>10.026741627368429</v>
      </c>
      <c r="R95" s="7">
        <v>9.1406528333701242</v>
      </c>
      <c r="S95" s="7">
        <v>8.8093998481943068</v>
      </c>
      <c r="T95" s="7">
        <v>8.3799602063574632</v>
      </c>
      <c r="U95" s="7">
        <v>8.4977101943680307</v>
      </c>
      <c r="V95" s="7">
        <v>8.7889105242653009</v>
      </c>
      <c r="W95" s="7">
        <v>9.0749763788693034</v>
      </c>
      <c r="X95" s="7">
        <v>9.047947153188062</v>
      </c>
      <c r="Y95" s="7">
        <v>9.0494107538960638</v>
      </c>
      <c r="Z95" s="7">
        <v>8.7661436495421441</v>
      </c>
      <c r="AA95" s="7">
        <v>8.6615971802079752</v>
      </c>
      <c r="AB95" s="7">
        <v>8.4067975959673742</v>
      </c>
      <c r="AC95" s="7">
        <v>8.2548170941877128</v>
      </c>
      <c r="AD95" s="7">
        <v>7.4294313301571808</v>
      </c>
      <c r="AE95" s="5">
        <f t="shared" ref="AE95:AE106" si="4">AE40/$AE$53*100</f>
        <v>7.2877734669932304</v>
      </c>
      <c r="AF95" s="5">
        <f t="shared" si="1"/>
        <v>7.6684138464868035</v>
      </c>
    </row>
    <row r="96" spans="1:32" ht="18" customHeight="1" x14ac:dyDescent="0.3">
      <c r="A96" s="1" t="s">
        <v>49</v>
      </c>
      <c r="B96" s="8" t="s">
        <v>357</v>
      </c>
      <c r="C96" s="7">
        <v>5.5049719461847841</v>
      </c>
      <c r="D96" s="7">
        <v>5.3459871091275932</v>
      </c>
      <c r="E96" s="7">
        <v>5.245980416987801</v>
      </c>
      <c r="F96" s="7">
        <v>5.2062343131672</v>
      </c>
      <c r="G96" s="7">
        <v>5.0786407838092433</v>
      </c>
      <c r="H96" s="7">
        <v>4.8936372307521898</v>
      </c>
      <c r="I96" s="7">
        <v>4.8179729571693226</v>
      </c>
      <c r="J96" s="7">
        <v>4.6797615081401753</v>
      </c>
      <c r="K96" s="7">
        <v>4.4380683437686397</v>
      </c>
      <c r="L96" s="7">
        <v>4.1915698028932091</v>
      </c>
      <c r="M96" s="7">
        <v>4.3821828442293214</v>
      </c>
      <c r="N96" s="7">
        <v>4.4726469606517929</v>
      </c>
      <c r="O96" s="7">
        <v>4.5329559370408186</v>
      </c>
      <c r="P96" s="7">
        <v>5.1913077137420629</v>
      </c>
      <c r="Q96" s="7">
        <v>5.0573445880837964</v>
      </c>
      <c r="R96" s="7">
        <v>4.8832174903844301</v>
      </c>
      <c r="S96" s="7">
        <v>4.6973568835812589</v>
      </c>
      <c r="T96" s="7">
        <v>4.4951258790533011</v>
      </c>
      <c r="U96" s="7">
        <v>4.9417014142095166</v>
      </c>
      <c r="V96" s="7">
        <v>5.4052847946571427</v>
      </c>
      <c r="W96" s="7">
        <v>5.7056448901532022</v>
      </c>
      <c r="X96" s="7">
        <v>5.9232727584815725</v>
      </c>
      <c r="Y96" s="7">
        <v>6.0963586345631731</v>
      </c>
      <c r="Z96" s="7">
        <v>5.9850203086673126</v>
      </c>
      <c r="AA96" s="7">
        <v>6.0328799293196758</v>
      </c>
      <c r="AB96" s="7">
        <v>5.8973427889151377</v>
      </c>
      <c r="AC96" s="7">
        <v>5.7430796343568007</v>
      </c>
      <c r="AD96" s="7">
        <v>4.9547509987017753</v>
      </c>
      <c r="AE96" s="5">
        <f t="shared" si="4"/>
        <v>4.8810505697010589</v>
      </c>
      <c r="AF96" s="5">
        <f t="shared" si="1"/>
        <v>5.3398044753738976</v>
      </c>
    </row>
    <row r="97" spans="1:32" ht="18" customHeight="1" x14ac:dyDescent="0.3">
      <c r="A97" s="1" t="s">
        <v>38</v>
      </c>
      <c r="B97" s="8" t="s">
        <v>358</v>
      </c>
      <c r="C97" s="7">
        <v>2.90930030056388</v>
      </c>
      <c r="D97" s="7">
        <v>3.1652156893124213</v>
      </c>
      <c r="E97" s="7">
        <v>3.6378934847128166</v>
      </c>
      <c r="F97" s="7">
        <v>4.0248787934723929</v>
      </c>
      <c r="G97" s="7">
        <v>4.3468422075932782</v>
      </c>
      <c r="H97" s="7">
        <v>4.8547033415884888</v>
      </c>
      <c r="I97" s="7">
        <v>5.0777538851684128</v>
      </c>
      <c r="J97" s="7">
        <v>5.4129833737530353</v>
      </c>
      <c r="K97" s="7">
        <v>5.6043327461110817</v>
      </c>
      <c r="L97" s="7">
        <v>5.1672204970947186</v>
      </c>
      <c r="M97" s="7">
        <v>5.6542924470825193</v>
      </c>
      <c r="N97" s="7">
        <v>5.6240650365079219</v>
      </c>
      <c r="O97" s="7">
        <v>5.5306443370114096</v>
      </c>
      <c r="P97" s="7">
        <v>5.5495563080244619</v>
      </c>
      <c r="Q97" s="7">
        <v>4.9693970392846314</v>
      </c>
      <c r="R97" s="7">
        <v>4.2574353429856941</v>
      </c>
      <c r="S97" s="7">
        <v>4.1120429646130496</v>
      </c>
      <c r="T97" s="7">
        <v>3.8848343273041603</v>
      </c>
      <c r="U97" s="7">
        <v>3.5560087801585141</v>
      </c>
      <c r="V97" s="7">
        <v>3.3836257296081613</v>
      </c>
      <c r="W97" s="7">
        <v>3.3693314887161034</v>
      </c>
      <c r="X97" s="7">
        <v>3.1246743947064908</v>
      </c>
      <c r="Y97" s="7">
        <v>2.9530521193328898</v>
      </c>
      <c r="Z97" s="7">
        <v>2.7811233408748306</v>
      </c>
      <c r="AA97" s="7">
        <v>2.628717250888299</v>
      </c>
      <c r="AB97" s="7">
        <v>2.5094548070522351</v>
      </c>
      <c r="AC97" s="7">
        <v>2.5117374598309095</v>
      </c>
      <c r="AD97" s="7">
        <v>2.4746803314554078</v>
      </c>
      <c r="AE97" s="5">
        <f t="shared" si="4"/>
        <v>2.4067228972921715</v>
      </c>
      <c r="AF97" s="5">
        <f t="shared" si="1"/>
        <v>2.3286093711129068</v>
      </c>
    </row>
    <row r="98" spans="1:32" ht="18" customHeight="1" x14ac:dyDescent="0.3">
      <c r="A98" s="1" t="s">
        <v>6</v>
      </c>
      <c r="B98" s="8" t="s">
        <v>359</v>
      </c>
      <c r="C98" s="7">
        <v>18.232966047743123</v>
      </c>
      <c r="D98" s="7">
        <v>18.170755685412725</v>
      </c>
      <c r="E98" s="7">
        <v>18.468843313940635</v>
      </c>
      <c r="F98" s="7">
        <v>18.509415495872268</v>
      </c>
      <c r="G98" s="7">
        <v>19.25221068501866</v>
      </c>
      <c r="H98" s="7">
        <v>19.982457758212327</v>
      </c>
      <c r="I98" s="7">
        <v>20.628945788965588</v>
      </c>
      <c r="J98" s="7">
        <v>20.041852750031833</v>
      </c>
      <c r="K98" s="7">
        <v>20.686928303913486</v>
      </c>
      <c r="L98" s="7">
        <v>22.305276637016728</v>
      </c>
      <c r="M98" s="7">
        <v>23.083227238564476</v>
      </c>
      <c r="N98" s="7">
        <v>23.454796833395466</v>
      </c>
      <c r="O98" s="7">
        <v>24.277892281884657</v>
      </c>
      <c r="P98" s="7">
        <v>24.772779283457748</v>
      </c>
      <c r="Q98" s="7">
        <v>25.347183028039606</v>
      </c>
      <c r="R98" s="7">
        <v>23.817520079852795</v>
      </c>
      <c r="S98" s="7">
        <v>24.824222626370528</v>
      </c>
      <c r="T98" s="7">
        <v>24.438216650297413</v>
      </c>
      <c r="U98" s="7">
        <v>24.110521680653214</v>
      </c>
      <c r="V98" s="7">
        <v>23.577416160568738</v>
      </c>
      <c r="W98" s="7">
        <v>23.196500834773151</v>
      </c>
      <c r="X98" s="7">
        <v>23.034210645785578</v>
      </c>
      <c r="Y98" s="7">
        <v>23.152294510558907</v>
      </c>
      <c r="Z98" s="7">
        <v>23.136767920969909</v>
      </c>
      <c r="AA98" s="7">
        <v>23.260362258369113</v>
      </c>
      <c r="AB98" s="7">
        <v>23.585991253680117</v>
      </c>
      <c r="AC98" s="7">
        <v>23.845345250412038</v>
      </c>
      <c r="AD98" s="7">
        <v>24.320861341108621</v>
      </c>
      <c r="AE98" s="5">
        <f t="shared" si="4"/>
        <v>23.493527826495697</v>
      </c>
      <c r="AF98" s="5">
        <f t="shared" si="1"/>
        <v>23.327540969423648</v>
      </c>
    </row>
    <row r="99" spans="1:32" ht="18" customHeight="1" x14ac:dyDescent="0.3">
      <c r="A99" s="1" t="s">
        <v>39</v>
      </c>
      <c r="B99" s="8" t="s">
        <v>360</v>
      </c>
      <c r="C99" s="7">
        <v>6.0835659572013832</v>
      </c>
      <c r="D99" s="7">
        <v>5.6473170612245038</v>
      </c>
      <c r="E99" s="7">
        <v>5.8925361973990924</v>
      </c>
      <c r="F99" s="7">
        <v>5.8913910353157872</v>
      </c>
      <c r="G99" s="7">
        <v>6.3964929875849785</v>
      </c>
      <c r="H99" s="7">
        <v>6.1247553046518846</v>
      </c>
      <c r="I99" s="7">
        <v>6.9211322061406673</v>
      </c>
      <c r="J99" s="7">
        <v>6.5766432365447436</v>
      </c>
      <c r="K99" s="7">
        <v>6.7360735631884108</v>
      </c>
      <c r="L99" s="7">
        <v>6.649193503090796</v>
      </c>
      <c r="M99" s="7">
        <v>6.8609059487799371</v>
      </c>
      <c r="N99" s="7">
        <v>7.1212290176901618</v>
      </c>
      <c r="O99" s="7">
        <v>7.2890413756396137</v>
      </c>
      <c r="P99" s="7">
        <v>7.4435180015990685</v>
      </c>
      <c r="Q99" s="7">
        <v>8.4752554942953093</v>
      </c>
      <c r="R99" s="7">
        <v>7.9289033658533112</v>
      </c>
      <c r="S99" s="7">
        <v>7.1119924710975111</v>
      </c>
      <c r="T99" s="7">
        <v>7.1407888034171654</v>
      </c>
      <c r="U99" s="7">
        <v>7.2814694194268714</v>
      </c>
      <c r="V99" s="7">
        <v>7.0083549534885909</v>
      </c>
      <c r="W99" s="7">
        <v>7.1053797955253071</v>
      </c>
      <c r="X99" s="7">
        <v>6.9906403754892183</v>
      </c>
      <c r="Y99" s="7">
        <v>7.2216663183927121</v>
      </c>
      <c r="Z99" s="7">
        <v>7.3202081156501366</v>
      </c>
      <c r="AA99" s="7">
        <v>7.2333665993471197</v>
      </c>
      <c r="AB99" s="7">
        <v>7.2928917086218057</v>
      </c>
      <c r="AC99" s="7">
        <v>7.2945015293355882</v>
      </c>
      <c r="AD99" s="7">
        <v>7.2996577393503177</v>
      </c>
      <c r="AE99" s="5">
        <f t="shared" si="4"/>
        <v>6.9216571738997787</v>
      </c>
      <c r="AF99" s="5">
        <f t="shared" si="1"/>
        <v>7.1829790481580087</v>
      </c>
    </row>
    <row r="100" spans="1:32" ht="18" customHeight="1" x14ac:dyDescent="0.3">
      <c r="A100" s="1" t="s">
        <v>40</v>
      </c>
      <c r="B100" s="8" t="s">
        <v>361</v>
      </c>
      <c r="C100" s="7">
        <v>6.7415596217365907</v>
      </c>
      <c r="D100" s="7">
        <v>7.2004922301565415</v>
      </c>
      <c r="E100" s="7">
        <v>7.2935374170915033</v>
      </c>
      <c r="F100" s="7">
        <v>7.4055124717958956</v>
      </c>
      <c r="G100" s="7">
        <v>7.568342885225225</v>
      </c>
      <c r="H100" s="7">
        <v>7.9036202391764494</v>
      </c>
      <c r="I100" s="7">
        <v>7.8485606601732965</v>
      </c>
      <c r="J100" s="7">
        <v>7.6321743197313747</v>
      </c>
      <c r="K100" s="7">
        <v>7.6952526399300574</v>
      </c>
      <c r="L100" s="7">
        <v>7.8232850494146868</v>
      </c>
      <c r="M100" s="7">
        <v>7.8695698733594481</v>
      </c>
      <c r="N100" s="7">
        <v>7.9228158735588279</v>
      </c>
      <c r="O100" s="7">
        <v>8.0818035171808909</v>
      </c>
      <c r="P100" s="7">
        <v>7.5550389633289754</v>
      </c>
      <c r="Q100" s="7">
        <v>7.9404387393044358</v>
      </c>
      <c r="R100" s="7">
        <v>7.8714830610207773</v>
      </c>
      <c r="S100" s="7">
        <v>8.2179349545162506</v>
      </c>
      <c r="T100" s="7">
        <v>8.0380511598000517</v>
      </c>
      <c r="U100" s="7">
        <v>7.8094871064579321</v>
      </c>
      <c r="V100" s="7">
        <v>7.7366183086440827</v>
      </c>
      <c r="W100" s="7">
        <v>7.5190691640401086</v>
      </c>
      <c r="X100" s="7">
        <v>7.5007561037373245</v>
      </c>
      <c r="Y100" s="7">
        <v>7.400530953200593</v>
      </c>
      <c r="Z100" s="7">
        <v>7.3142634989138351</v>
      </c>
      <c r="AA100" s="7">
        <v>7.3384394736636631</v>
      </c>
      <c r="AB100" s="7">
        <v>7.4131257903503434</v>
      </c>
      <c r="AC100" s="7">
        <v>7.3863385333113944</v>
      </c>
      <c r="AD100" s="7">
        <v>7.5450809784431927</v>
      </c>
      <c r="AE100" s="5">
        <f t="shared" si="4"/>
        <v>7.537156055796741</v>
      </c>
      <c r="AF100" s="5">
        <f t="shared" si="1"/>
        <v>7.4051931758979475</v>
      </c>
    </row>
    <row r="101" spans="1:32" ht="18" customHeight="1" x14ac:dyDescent="0.3">
      <c r="A101" s="1" t="s">
        <v>50</v>
      </c>
      <c r="B101" s="8" t="s">
        <v>362</v>
      </c>
      <c r="C101" s="7">
        <v>5.4078404688051567</v>
      </c>
      <c r="D101" s="7">
        <v>5.3229463940316881</v>
      </c>
      <c r="E101" s="7">
        <v>5.2827696994500419</v>
      </c>
      <c r="F101" s="7">
        <v>5.2125119887605802</v>
      </c>
      <c r="G101" s="7">
        <v>5.2873748122084594</v>
      </c>
      <c r="H101" s="7">
        <v>5.9540822143839947</v>
      </c>
      <c r="I101" s="7">
        <v>5.8592529226516277</v>
      </c>
      <c r="J101" s="7">
        <v>5.8330351937557241</v>
      </c>
      <c r="K101" s="7">
        <v>6.2556021007950182</v>
      </c>
      <c r="L101" s="7">
        <v>7.8327980845112553</v>
      </c>
      <c r="M101" s="7">
        <v>8.3527514164250896</v>
      </c>
      <c r="N101" s="7">
        <v>8.4107519421464829</v>
      </c>
      <c r="O101" s="7">
        <v>8.9070473890641502</v>
      </c>
      <c r="P101" s="7">
        <v>9.7742223185296986</v>
      </c>
      <c r="Q101" s="7">
        <v>8.9314887944398542</v>
      </c>
      <c r="R101" s="7">
        <v>8.0171336529786963</v>
      </c>
      <c r="S101" s="7">
        <v>9.4942952007567651</v>
      </c>
      <c r="T101" s="7">
        <v>9.2593766870801932</v>
      </c>
      <c r="U101" s="7">
        <v>9.0195651547684115</v>
      </c>
      <c r="V101" s="7">
        <v>8.8324428984360601</v>
      </c>
      <c r="W101" s="7">
        <v>8.5720518752077375</v>
      </c>
      <c r="X101" s="7">
        <v>8.5428141665590385</v>
      </c>
      <c r="Y101" s="7">
        <v>8.5300972389655954</v>
      </c>
      <c r="Z101" s="7">
        <v>8.5022963064059311</v>
      </c>
      <c r="AA101" s="7">
        <v>8.6885561853583315</v>
      </c>
      <c r="AB101" s="7">
        <v>8.879973754707974</v>
      </c>
      <c r="AC101" s="7">
        <v>9.1645051877650516</v>
      </c>
      <c r="AD101" s="7">
        <v>9.4761226233151064</v>
      </c>
      <c r="AE101" s="5">
        <f t="shared" si="4"/>
        <v>9.0347145967991782</v>
      </c>
      <c r="AF101" s="5">
        <f t="shared" si="1"/>
        <v>8.7393687453676918</v>
      </c>
    </row>
    <row r="102" spans="1:32" ht="18" customHeight="1" x14ac:dyDescent="0.3">
      <c r="A102" s="1" t="s">
        <v>7</v>
      </c>
      <c r="B102" s="8" t="s">
        <v>363</v>
      </c>
      <c r="C102" s="7">
        <v>7.9744910784271026</v>
      </c>
      <c r="D102" s="7">
        <v>8.0543976853838686</v>
      </c>
      <c r="E102" s="7">
        <v>7.9722945341854103</v>
      </c>
      <c r="F102" s="7">
        <v>8.3603109899010715</v>
      </c>
      <c r="G102" s="7">
        <v>8.416108008927992</v>
      </c>
      <c r="H102" s="7">
        <v>8.1184477248230849</v>
      </c>
      <c r="I102" s="7">
        <v>7.9815364746069015</v>
      </c>
      <c r="J102" s="7">
        <v>7.6250145840605157</v>
      </c>
      <c r="K102" s="7">
        <v>7.4302844637584213</v>
      </c>
      <c r="L102" s="7">
        <v>7.100296845764273</v>
      </c>
      <c r="M102" s="7">
        <v>7.1497364880023495</v>
      </c>
      <c r="N102" s="7">
        <v>7.0489082318381833</v>
      </c>
      <c r="O102" s="7">
        <v>6.9914665128647941</v>
      </c>
      <c r="P102" s="7">
        <v>6.8682732615577251</v>
      </c>
      <c r="Q102" s="7">
        <v>6.7893079310664977</v>
      </c>
      <c r="R102" s="7">
        <v>7.0313417055753709</v>
      </c>
      <c r="S102" s="7">
        <v>7.5458163558341536</v>
      </c>
      <c r="T102" s="7">
        <v>7.7126036462276009</v>
      </c>
      <c r="U102" s="7">
        <v>7.8020493989997597</v>
      </c>
      <c r="V102" s="7">
        <v>7.949710339539835</v>
      </c>
      <c r="W102" s="7">
        <v>8.1680847686771383</v>
      </c>
      <c r="X102" s="7">
        <v>8.4602834189128853</v>
      </c>
      <c r="Y102" s="7">
        <v>8.6529572917728217</v>
      </c>
      <c r="Z102" s="7">
        <v>8.7599062386732989</v>
      </c>
      <c r="AA102" s="7">
        <v>8.7484632947175989</v>
      </c>
      <c r="AB102" s="7">
        <v>8.8747059905716732</v>
      </c>
      <c r="AC102" s="7">
        <v>8.9271626999089797</v>
      </c>
      <c r="AD102" s="7">
        <v>9.2860117121173804</v>
      </c>
      <c r="AE102" s="5">
        <f t="shared" si="4"/>
        <v>8.3777991760854214</v>
      </c>
      <c r="AF102" s="5">
        <f t="shared" si="1"/>
        <v>8.3394371877406108</v>
      </c>
    </row>
    <row r="103" spans="1:32" ht="18" customHeight="1" x14ac:dyDescent="0.3">
      <c r="A103" s="1" t="s">
        <v>41</v>
      </c>
      <c r="B103" s="8" t="s">
        <v>364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5.2151662705124915</v>
      </c>
      <c r="I103" s="7">
        <v>5.0818005554703554</v>
      </c>
      <c r="J103" s="7">
        <v>4.7786259316517308</v>
      </c>
      <c r="K103" s="7">
        <v>4.7105306927295816</v>
      </c>
      <c r="L103" s="7">
        <v>4.5272640262275567</v>
      </c>
      <c r="M103" s="7">
        <v>4.4944229699104135</v>
      </c>
      <c r="N103" s="7">
        <v>4.3006564138565961</v>
      </c>
      <c r="O103" s="7">
        <v>4.3428042544892316</v>
      </c>
      <c r="P103" s="7">
        <v>4.2646802888822863</v>
      </c>
      <c r="Q103" s="7">
        <v>4.2210496188327324</v>
      </c>
      <c r="R103" s="7">
        <v>4.4106964323529638</v>
      </c>
      <c r="S103" s="7">
        <v>4.7289579631128298</v>
      </c>
      <c r="T103" s="7">
        <v>4.7835026547854449</v>
      </c>
      <c r="U103" s="7">
        <v>4.8488292236166135</v>
      </c>
      <c r="V103" s="7">
        <v>4.9859379510220165</v>
      </c>
      <c r="W103" s="7">
        <v>5.1359479203091727</v>
      </c>
      <c r="X103" s="7">
        <v>5.2330429131867273</v>
      </c>
      <c r="Y103" s="7">
        <v>5.3977687739438691</v>
      </c>
      <c r="Z103" s="7">
        <v>5.4662405114494801</v>
      </c>
      <c r="AA103" s="7">
        <v>5.3966419708302507</v>
      </c>
      <c r="AB103" s="7">
        <v>5.4206564024979951</v>
      </c>
      <c r="AC103" s="7">
        <v>5.3770653710305387</v>
      </c>
      <c r="AD103" s="7">
        <v>5.5505606982562377</v>
      </c>
      <c r="AE103" s="5">
        <f t="shared" si="4"/>
        <v>5.0397025031122302</v>
      </c>
      <c r="AF103" s="5">
        <f t="shared" si="1"/>
        <v>4.8197970005651127</v>
      </c>
    </row>
    <row r="104" spans="1:32" ht="18" customHeight="1" x14ac:dyDescent="0.3">
      <c r="A104" s="1" t="s">
        <v>42</v>
      </c>
      <c r="B104" s="8" t="s">
        <v>365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1.2847827720462641</v>
      </c>
      <c r="I104" s="7">
        <v>1.2396512878652595</v>
      </c>
      <c r="J104" s="7">
        <v>1.1526292924459069</v>
      </c>
      <c r="K104" s="7">
        <v>1.1021566547621935</v>
      </c>
      <c r="L104" s="7">
        <v>1.0374461930775969</v>
      </c>
      <c r="M104" s="7">
        <v>1.0250433435900113</v>
      </c>
      <c r="N104" s="7">
        <v>1.0297228717514944</v>
      </c>
      <c r="O104" s="7">
        <v>1.0064713075687819</v>
      </c>
      <c r="P104" s="7">
        <v>0.99110599920102305</v>
      </c>
      <c r="Q104" s="7">
        <v>0.99572595536155717</v>
      </c>
      <c r="R104" s="7">
        <v>1.0714138070934955</v>
      </c>
      <c r="S104" s="7">
        <v>1.1299094601238646</v>
      </c>
      <c r="T104" s="7">
        <v>1.1911595789097595</v>
      </c>
      <c r="U104" s="7">
        <v>1.2198285890215088</v>
      </c>
      <c r="V104" s="7">
        <v>1.2425687901234395</v>
      </c>
      <c r="W104" s="7">
        <v>1.2376330653053833</v>
      </c>
      <c r="X104" s="7">
        <v>1.2633137582835039</v>
      </c>
      <c r="Y104" s="7">
        <v>1.2513650914193275</v>
      </c>
      <c r="Z104" s="7">
        <v>1.2599489268704878</v>
      </c>
      <c r="AA104" s="7">
        <v>1.2600382544414588</v>
      </c>
      <c r="AB104" s="7">
        <v>1.2922698614635966</v>
      </c>
      <c r="AC104" s="7">
        <v>1.2962544734220816</v>
      </c>
      <c r="AD104" s="7">
        <v>1.2976722728661521</v>
      </c>
      <c r="AE104" s="5">
        <f t="shared" si="4"/>
        <v>1.0663424892640228</v>
      </c>
      <c r="AF104" s="5">
        <f t="shared" si="1"/>
        <v>1.216888610233354</v>
      </c>
    </row>
    <row r="105" spans="1:32" ht="18" customHeight="1" x14ac:dyDescent="0.3">
      <c r="A105" s="1" t="s">
        <v>43</v>
      </c>
      <c r="B105" s="8" t="s">
        <v>366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1.6184986822643299</v>
      </c>
      <c r="I105" s="7">
        <v>1.6600846312712865</v>
      </c>
      <c r="J105" s="7">
        <v>1.6937593599628769</v>
      </c>
      <c r="K105" s="7">
        <v>1.617597116266646</v>
      </c>
      <c r="L105" s="7">
        <v>1.53558662645912</v>
      </c>
      <c r="M105" s="7">
        <v>1.6302701745019248</v>
      </c>
      <c r="N105" s="7">
        <v>1.7185289462300919</v>
      </c>
      <c r="O105" s="7">
        <v>1.6421909508067802</v>
      </c>
      <c r="P105" s="7">
        <v>1.6124869734744167</v>
      </c>
      <c r="Q105" s="7">
        <v>1.5725323568722072</v>
      </c>
      <c r="R105" s="7">
        <v>1.5492314661289091</v>
      </c>
      <c r="S105" s="7">
        <v>1.6869489325974603</v>
      </c>
      <c r="T105" s="7">
        <v>1.7379414125323955</v>
      </c>
      <c r="U105" s="7">
        <v>1.733391586361636</v>
      </c>
      <c r="V105" s="7">
        <v>1.7212035983943781</v>
      </c>
      <c r="W105" s="7">
        <v>1.7945037830625807</v>
      </c>
      <c r="X105" s="7">
        <v>1.9639267474426538</v>
      </c>
      <c r="Y105" s="7">
        <v>2.0038234264096255</v>
      </c>
      <c r="Z105" s="7">
        <v>2.0337168003533304</v>
      </c>
      <c r="AA105" s="7">
        <v>2.0917830694458894</v>
      </c>
      <c r="AB105" s="7">
        <v>2.1617797266100807</v>
      </c>
      <c r="AC105" s="7">
        <v>2.2538428554563601</v>
      </c>
      <c r="AD105" s="7">
        <v>2.43777874099499</v>
      </c>
      <c r="AE105" s="5">
        <f t="shared" si="4"/>
        <v>2.2717541837091679</v>
      </c>
      <c r="AF105" s="5">
        <f t="shared" si="1"/>
        <v>2.3027515769421463</v>
      </c>
    </row>
    <row r="106" spans="1:32" ht="18" customHeight="1" x14ac:dyDescent="0.3">
      <c r="A106" s="1" t="s">
        <v>51</v>
      </c>
      <c r="B106" s="8" t="s">
        <v>367</v>
      </c>
      <c r="C106" s="7">
        <v>13.670409117159046</v>
      </c>
      <c r="D106" s="7">
        <v>14.117610709125925</v>
      </c>
      <c r="E106" s="7">
        <v>14.357265517793754</v>
      </c>
      <c r="F106" s="7">
        <v>14.726447046774668</v>
      </c>
      <c r="G106" s="7">
        <v>14.935572810454396</v>
      </c>
      <c r="H106" s="7">
        <v>15.213383868188421</v>
      </c>
      <c r="I106" s="7">
        <v>15.334410546934713</v>
      </c>
      <c r="J106" s="7">
        <v>15.267572912262828</v>
      </c>
      <c r="K106" s="7">
        <v>14.890445794134276</v>
      </c>
      <c r="L106" s="7">
        <v>14.499314962227613</v>
      </c>
      <c r="M106" s="7">
        <v>14.893571902174541</v>
      </c>
      <c r="N106" s="7">
        <v>14.920763833908335</v>
      </c>
      <c r="O106" s="7">
        <v>14.904677099107849</v>
      </c>
      <c r="P106" s="7">
        <v>15.020173715724846</v>
      </c>
      <c r="Q106" s="7">
        <v>14.614801536355603</v>
      </c>
      <c r="R106" s="7">
        <v>14.617197702882279</v>
      </c>
      <c r="S106" s="7">
        <v>15.319656822463918</v>
      </c>
      <c r="T106" s="7">
        <v>15.781494116668041</v>
      </c>
      <c r="U106" s="7">
        <v>16.28386034319891</v>
      </c>
      <c r="V106" s="7">
        <v>16.484019729188194</v>
      </c>
      <c r="W106" s="7">
        <v>16.252094612987289</v>
      </c>
      <c r="X106" s="7">
        <v>16.124146421106943</v>
      </c>
      <c r="Y106" s="7">
        <v>16.363929711816994</v>
      </c>
      <c r="Z106" s="7">
        <v>16.404063833434066</v>
      </c>
      <c r="AA106" s="7">
        <v>16.707066333275115</v>
      </c>
      <c r="AB106" s="7">
        <v>16.611624155363053</v>
      </c>
      <c r="AC106" s="7">
        <v>16.673123198266893</v>
      </c>
      <c r="AD106" s="7">
        <v>17.249888425276215</v>
      </c>
      <c r="AE106" s="5">
        <f t="shared" si="4"/>
        <v>16.929284070319518</v>
      </c>
      <c r="AF106" s="5">
        <f t="shared" si="1"/>
        <v>16.263007626284317</v>
      </c>
    </row>
    <row r="107" spans="1:32" s="16" customFormat="1" ht="18" customHeight="1" x14ac:dyDescent="0.3">
      <c r="A107" s="2" t="s">
        <v>44</v>
      </c>
      <c r="B107" s="14" t="s">
        <v>368</v>
      </c>
      <c r="C107" s="11">
        <v>61.847373204349545</v>
      </c>
      <c r="D107" s="11">
        <v>62.095531177062888</v>
      </c>
      <c r="E107" s="11">
        <v>63.065479576812066</v>
      </c>
      <c r="F107" s="11">
        <v>64.001282186865296</v>
      </c>
      <c r="G107" s="11">
        <v>64.838959818871771</v>
      </c>
      <c r="H107" s="11">
        <v>65.645507938582284</v>
      </c>
      <c r="I107" s="11">
        <v>66.805362179773127</v>
      </c>
      <c r="J107" s="11">
        <v>66.484471183291035</v>
      </c>
      <c r="K107" s="11">
        <v>65.977409637753965</v>
      </c>
      <c r="L107" s="11">
        <v>65.895617714746322</v>
      </c>
      <c r="M107" s="11">
        <v>67.927018065156958</v>
      </c>
      <c r="N107" s="11">
        <v>68.529345835271997</v>
      </c>
      <c r="O107" s="11">
        <v>69.033879495989282</v>
      </c>
      <c r="P107" s="11">
        <v>70.235333369193526</v>
      </c>
      <c r="Q107" s="11">
        <v>69.414834830770062</v>
      </c>
      <c r="R107" s="11">
        <v>67.5852162251267</v>
      </c>
      <c r="S107" s="11">
        <v>69.336475247246469</v>
      </c>
      <c r="T107" s="11">
        <v>70.103290400109287</v>
      </c>
      <c r="U107" s="11">
        <v>70.530871340553432</v>
      </c>
      <c r="V107" s="11">
        <v>70.859105236454241</v>
      </c>
      <c r="W107" s="11">
        <v>70.752337927818047</v>
      </c>
      <c r="X107" s="11">
        <v>70.775974506611107</v>
      </c>
      <c r="Y107" s="11">
        <v>71.170629064691596</v>
      </c>
      <c r="Z107" s="11">
        <v>70.928102249955359</v>
      </c>
      <c r="AA107" s="11">
        <v>71.134606712053312</v>
      </c>
      <c r="AB107" s="11">
        <v>71.352031987837023</v>
      </c>
      <c r="AC107" s="11">
        <v>71.560900297617351</v>
      </c>
      <c r="AD107" s="11">
        <v>71.370185523662172</v>
      </c>
      <c r="AE107" s="4">
        <f t="shared" si="3"/>
        <v>69.636447942177199</v>
      </c>
      <c r="AF107" s="4">
        <f t="shared" si="1"/>
        <v>69.299047523958464</v>
      </c>
    </row>
    <row r="108" spans="1:32" s="16" customFormat="1" ht="18" customHeight="1" x14ac:dyDescent="0.3">
      <c r="A108" s="2" t="s">
        <v>45</v>
      </c>
      <c r="B108" s="14" t="s">
        <v>369</v>
      </c>
      <c r="C108" s="4">
        <v>100</v>
      </c>
      <c r="D108" s="4">
        <v>99.999999999999986</v>
      </c>
      <c r="E108" s="4">
        <v>100</v>
      </c>
      <c r="F108" s="4">
        <v>100</v>
      </c>
      <c r="G108" s="4">
        <v>100.00000000000003</v>
      </c>
      <c r="H108" s="4">
        <v>100</v>
      </c>
      <c r="I108" s="4">
        <v>99.999999999999986</v>
      </c>
      <c r="J108" s="4">
        <v>99.999999999999986</v>
      </c>
      <c r="K108" s="4">
        <v>99.999999999999986</v>
      </c>
      <c r="L108" s="4">
        <v>100</v>
      </c>
      <c r="M108" s="4">
        <v>100.00000000000001</v>
      </c>
      <c r="N108" s="4">
        <v>100.00000000000001</v>
      </c>
      <c r="O108" s="4">
        <v>99.999999999999986</v>
      </c>
      <c r="P108" s="4">
        <v>100.00000000000001</v>
      </c>
      <c r="Q108" s="4">
        <v>99.999999999999972</v>
      </c>
      <c r="R108" s="4">
        <v>100.00000000000001</v>
      </c>
      <c r="S108" s="4">
        <v>100</v>
      </c>
      <c r="T108" s="4">
        <v>100</v>
      </c>
      <c r="U108" s="4">
        <v>100.00000000000004</v>
      </c>
      <c r="V108" s="4">
        <v>100</v>
      </c>
      <c r="W108" s="4">
        <v>99.999999999999986</v>
      </c>
      <c r="X108" s="4">
        <v>100.00000000000001</v>
      </c>
      <c r="Y108" s="4">
        <v>100</v>
      </c>
      <c r="Z108" s="4">
        <v>100</v>
      </c>
      <c r="AA108" s="4">
        <v>100</v>
      </c>
      <c r="AB108" s="4">
        <v>100</v>
      </c>
      <c r="AC108" s="4">
        <v>100</v>
      </c>
      <c r="AD108" s="4">
        <v>100</v>
      </c>
      <c r="AE108" s="4">
        <f>AE53/$AE$53*100</f>
        <v>100</v>
      </c>
      <c r="AF108" s="4">
        <f t="shared" si="1"/>
        <v>100</v>
      </c>
    </row>
    <row r="109" spans="1:32" ht="18" customHeight="1" x14ac:dyDescent="0.3">
      <c r="A109" s="2"/>
    </row>
    <row r="110" spans="1:32" ht="18" customHeight="1" x14ac:dyDescent="0.3">
      <c r="A110" s="1"/>
    </row>
    <row r="111" spans="1:32" ht="18" customHeight="1" x14ac:dyDescent="0.3">
      <c r="A111" s="8" t="s">
        <v>13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2" ht="18" customHeight="1" x14ac:dyDescent="0.3">
      <c r="A112" s="15" t="s">
        <v>12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2" ht="18" customHeight="1" x14ac:dyDescent="0.3">
      <c r="A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2" ht="18" customHeight="1" x14ac:dyDescent="0.3">
      <c r="A114" s="1" t="s">
        <v>0</v>
      </c>
      <c r="B114" s="8" t="s">
        <v>410</v>
      </c>
      <c r="C114" s="15"/>
      <c r="D114" s="23">
        <v>24.348077269636121</v>
      </c>
      <c r="E114" s="23">
        <v>-5.0134672178974142</v>
      </c>
      <c r="F114" s="23">
        <v>23.314548939286325</v>
      </c>
      <c r="G114" s="23">
        <v>6.0554662088256208</v>
      </c>
      <c r="H114" s="23">
        <v>0.90981136616370861</v>
      </c>
      <c r="I114" s="23">
        <v>2.6801977024047972</v>
      </c>
      <c r="J114" s="23">
        <v>4.5089682037688874</v>
      </c>
      <c r="K114" s="23">
        <v>19.082063124174937</v>
      </c>
      <c r="L114" s="23">
        <v>22.699126245619212</v>
      </c>
      <c r="M114" s="23">
        <v>-1.6901935766698131</v>
      </c>
      <c r="N114" s="23">
        <v>0.7512715045399716</v>
      </c>
      <c r="O114" s="23">
        <v>-3.8853066813557007</v>
      </c>
      <c r="P114" s="23">
        <v>10.174283455605689</v>
      </c>
      <c r="Q114" s="23">
        <v>31.004850651146938</v>
      </c>
      <c r="R114" s="23">
        <v>21.522737473922348</v>
      </c>
      <c r="S114" s="23">
        <v>-0.20318389298635964</v>
      </c>
      <c r="T114" s="23">
        <v>-3.9398540070496324</v>
      </c>
      <c r="U114" s="23">
        <v>5.5824926786307287</v>
      </c>
      <c r="V114" s="23">
        <v>3.6702121169850557</v>
      </c>
      <c r="W114" s="23">
        <v>5.7386732753772662</v>
      </c>
      <c r="X114" s="23">
        <v>17.886498256988403</v>
      </c>
      <c r="Y114" s="23">
        <v>12.385447026559461</v>
      </c>
      <c r="Z114" s="23">
        <v>16.347738860304091</v>
      </c>
      <c r="AA114" s="23">
        <v>10.213114317597061</v>
      </c>
      <c r="AB114" s="23">
        <v>-4.2593075676658003</v>
      </c>
      <c r="AC114" s="23">
        <v>-9.5147655778124118</v>
      </c>
      <c r="AD114" s="23">
        <v>30.749499748905549</v>
      </c>
      <c r="AE114" s="23">
        <f>AE8/AD8*100-100</f>
        <v>6.3519156287011214</v>
      </c>
      <c r="AF114" s="23">
        <f>AF8/AE8*100-100</f>
        <v>13.870201735937798</v>
      </c>
    </row>
    <row r="115" spans="1:32" ht="18" customHeight="1" x14ac:dyDescent="0.3">
      <c r="A115" s="1" t="s">
        <v>15</v>
      </c>
      <c r="B115" s="8" t="s">
        <v>411</v>
      </c>
      <c r="C115" s="15"/>
      <c r="D115" s="23">
        <v>26.781898598452685</v>
      </c>
      <c r="E115" s="23">
        <v>-7.8303321761116251</v>
      </c>
      <c r="F115" s="23">
        <v>25.5513432387188</v>
      </c>
      <c r="G115" s="23">
        <v>7.2436310222329325</v>
      </c>
      <c r="H115" s="23">
        <v>-7.9052345383374245E-2</v>
      </c>
      <c r="I115" s="23">
        <v>1.8811449877509858</v>
      </c>
      <c r="J115" s="23">
        <v>3.0524305633289401</v>
      </c>
      <c r="K115" s="23">
        <v>20.482036264944824</v>
      </c>
      <c r="L115" s="23">
        <v>23.735284744370546</v>
      </c>
      <c r="M115" s="23">
        <v>-2.134299986984189</v>
      </c>
      <c r="N115" s="23">
        <v>0.49142929256453272</v>
      </c>
      <c r="O115" s="23">
        <v>-8.1555653561914596</v>
      </c>
      <c r="P115" s="23">
        <v>10.247817606241782</v>
      </c>
      <c r="Q115" s="23">
        <v>35.365897808252498</v>
      </c>
      <c r="R115" s="23">
        <v>23.535757309530595</v>
      </c>
      <c r="S115" s="23">
        <v>-2.7754459237263944</v>
      </c>
      <c r="T115" s="23">
        <v>-7.2324756527938234</v>
      </c>
      <c r="U115" s="23">
        <v>6.6852129339556541</v>
      </c>
      <c r="V115" s="23">
        <v>8.0319586501070006</v>
      </c>
      <c r="W115" s="23">
        <v>5.6521853808192617</v>
      </c>
      <c r="X115" s="23">
        <v>18.849828457693206</v>
      </c>
      <c r="Y115" s="23">
        <v>13.558897623739853</v>
      </c>
      <c r="Z115" s="23">
        <v>16.218698966501449</v>
      </c>
      <c r="AA115" s="23">
        <v>9.6120629219544043</v>
      </c>
      <c r="AB115" s="23">
        <v>-4.3032658739593188</v>
      </c>
      <c r="AC115" s="23">
        <v>-10.528792586354342</v>
      </c>
      <c r="AD115" s="23">
        <v>34.521927942766325</v>
      </c>
      <c r="AE115" s="23">
        <f t="shared" ref="AE115:AF119" si="5">AE9/AD9*100-100</f>
        <v>6.9397175574401189</v>
      </c>
      <c r="AF115" s="23">
        <f t="shared" si="5"/>
        <v>12.869555969774481</v>
      </c>
    </row>
    <row r="116" spans="1:32" ht="18" customHeight="1" x14ac:dyDescent="0.3">
      <c r="A116" s="1" t="s">
        <v>16</v>
      </c>
      <c r="B116" s="8" t="s">
        <v>412</v>
      </c>
      <c r="C116" s="15"/>
      <c r="D116" s="23">
        <v>15.225921647401037</v>
      </c>
      <c r="E116" s="23">
        <v>12.970776643973565</v>
      </c>
      <c r="F116" s="23">
        <v>9.1378820375770431</v>
      </c>
      <c r="G116" s="23">
        <v>8.4874888695352979E-2</v>
      </c>
      <c r="H116" s="23">
        <v>8.9329839049601816</v>
      </c>
      <c r="I116" s="23">
        <v>9.1275565209313783</v>
      </c>
      <c r="J116" s="23">
        <v>14.444181253715513</v>
      </c>
      <c r="K116" s="23">
        <v>10.137633889477485</v>
      </c>
      <c r="L116" s="23">
        <v>15.465157754429669</v>
      </c>
      <c r="M116" s="23">
        <v>-0.91224869302831735</v>
      </c>
      <c r="N116" s="23">
        <v>2.938868260263618</v>
      </c>
      <c r="O116" s="23">
        <v>11.606199255738716</v>
      </c>
      <c r="P116" s="23">
        <v>2.3424256433965098</v>
      </c>
      <c r="Q116" s="23">
        <v>4.2915223610902018</v>
      </c>
      <c r="R116" s="23">
        <v>11.761478486861108</v>
      </c>
      <c r="S116" s="23">
        <v>23.031806319923547</v>
      </c>
      <c r="T116" s="23">
        <v>13.803893567423373</v>
      </c>
      <c r="U116" s="23">
        <v>-0.71692194131759379</v>
      </c>
      <c r="V116" s="23">
        <v>-29.175869735147799</v>
      </c>
      <c r="W116" s="23">
        <v>-2.8331935166949194</v>
      </c>
      <c r="X116" s="23">
        <v>-2.9200167240113473</v>
      </c>
      <c r="Y116" s="23">
        <v>-2.4746818753459081</v>
      </c>
      <c r="Z116" s="23">
        <v>9.6044229961241427</v>
      </c>
      <c r="AA116" s="23">
        <v>12.760678207756129</v>
      </c>
      <c r="AB116" s="23">
        <v>-1.8403078351269926</v>
      </c>
      <c r="AC116" s="23">
        <v>-5.8423815022206895</v>
      </c>
      <c r="AD116" s="23">
        <v>12.879807825495476</v>
      </c>
      <c r="AE116" s="23">
        <f t="shared" si="5"/>
        <v>10.456411377467916</v>
      </c>
      <c r="AF116" s="23">
        <f t="shared" si="5"/>
        <v>32.868376116842001</v>
      </c>
    </row>
    <row r="117" spans="1:32" ht="18" customHeight="1" x14ac:dyDescent="0.3">
      <c r="A117" s="1" t="s">
        <v>17</v>
      </c>
      <c r="B117" s="8" t="s">
        <v>413</v>
      </c>
      <c r="C117" s="15"/>
      <c r="D117" s="23">
        <v>-3.7501298727024732</v>
      </c>
      <c r="E117" s="23">
        <v>19.311323023474984</v>
      </c>
      <c r="F117" s="23">
        <v>15.344485032976053</v>
      </c>
      <c r="G117" s="23">
        <v>-5.565446077628053</v>
      </c>
      <c r="H117" s="23">
        <v>4.4439454955653872</v>
      </c>
      <c r="I117" s="23">
        <v>3.971119133574021</v>
      </c>
      <c r="J117" s="23">
        <v>9.9479166666666572</v>
      </c>
      <c r="K117" s="23">
        <v>15.269224696036602</v>
      </c>
      <c r="L117" s="23">
        <v>19.726027397260282</v>
      </c>
      <c r="M117" s="23">
        <v>7.0022883295194731</v>
      </c>
      <c r="N117" s="23">
        <v>0.73792650202852883</v>
      </c>
      <c r="O117" s="23">
        <v>49.665467643712987</v>
      </c>
      <c r="P117" s="23">
        <v>25.177304964539005</v>
      </c>
      <c r="Q117" s="23">
        <v>22.662889518413579</v>
      </c>
      <c r="R117" s="23">
        <v>8.3972286374134342</v>
      </c>
      <c r="S117" s="23">
        <v>5.062212374296891</v>
      </c>
      <c r="T117" s="23">
        <v>12.183646982478891</v>
      </c>
      <c r="U117" s="23">
        <v>3.6514822848879191</v>
      </c>
      <c r="V117" s="23">
        <v>5.9353563539123542</v>
      </c>
      <c r="W117" s="23">
        <v>16.359292356658358</v>
      </c>
      <c r="X117" s="23">
        <v>26.520632245815108</v>
      </c>
      <c r="Y117" s="23">
        <v>10.712983802864656</v>
      </c>
      <c r="Z117" s="23">
        <v>21.978179670848235</v>
      </c>
      <c r="AA117" s="23">
        <v>14.924367259444324</v>
      </c>
      <c r="AB117" s="23">
        <v>-5.1724756443478839</v>
      </c>
      <c r="AC117" s="23">
        <v>-1.6341967145896774</v>
      </c>
      <c r="AD117" s="23">
        <v>6.7701482411520999</v>
      </c>
      <c r="AE117" s="23">
        <f t="shared" si="5"/>
        <v>-2.670315808206027</v>
      </c>
      <c r="AF117" s="23">
        <f t="shared" si="5"/>
        <v>13.750241037765591</v>
      </c>
    </row>
    <row r="118" spans="1:32" ht="18" customHeight="1" x14ac:dyDescent="0.3">
      <c r="A118" s="1" t="s">
        <v>1</v>
      </c>
      <c r="B118" s="8" t="s">
        <v>414</v>
      </c>
      <c r="C118" s="15"/>
      <c r="D118" s="23">
        <v>6.2339016073983231</v>
      </c>
      <c r="E118" s="23">
        <v>5.4940251503987554</v>
      </c>
      <c r="F118" s="23">
        <v>13.308152578685565</v>
      </c>
      <c r="G118" s="23">
        <v>4.6745881409436123</v>
      </c>
      <c r="H118" s="23">
        <v>14.988630104375474</v>
      </c>
      <c r="I118" s="23">
        <v>14.448457408021824</v>
      </c>
      <c r="J118" s="23">
        <v>24.526629422396724</v>
      </c>
      <c r="K118" s="23">
        <v>21.174018041135028</v>
      </c>
      <c r="L118" s="23">
        <v>20.354141053006074</v>
      </c>
      <c r="M118" s="23">
        <v>-7.3969680041420105</v>
      </c>
      <c r="N118" s="23">
        <v>5.9663471082967163</v>
      </c>
      <c r="O118" s="23">
        <v>16.862276540701643</v>
      </c>
      <c r="P118" s="23">
        <v>25.275200126643512</v>
      </c>
      <c r="Q118" s="23">
        <v>18.57025534276417</v>
      </c>
      <c r="R118" s="23">
        <v>23.831998000188406</v>
      </c>
      <c r="S118" s="23">
        <v>1.2691134132794843</v>
      </c>
      <c r="T118" s="23">
        <v>14.434695285391342</v>
      </c>
      <c r="U118" s="23">
        <v>12.82154648339619</v>
      </c>
      <c r="V118" s="23">
        <v>1.1750576212916144</v>
      </c>
      <c r="W118" s="23">
        <v>8.8125786701342008</v>
      </c>
      <c r="X118" s="23">
        <v>0.3884588882525577</v>
      </c>
      <c r="Y118" s="23">
        <v>-4.7379844551986281</v>
      </c>
      <c r="Z118" s="23">
        <v>10.424985015244374</v>
      </c>
      <c r="AA118" s="23">
        <v>6.6267268023374015</v>
      </c>
      <c r="AB118" s="23">
        <v>7.1866098861819978</v>
      </c>
      <c r="AC118" s="23">
        <v>9.3890102745167781</v>
      </c>
      <c r="AD118" s="23">
        <v>11.710346975214961</v>
      </c>
      <c r="AE118" s="23">
        <f t="shared" si="5"/>
        <v>35.859740135738321</v>
      </c>
      <c r="AF118" s="23">
        <f t="shared" si="5"/>
        <v>2.3319613837806656</v>
      </c>
    </row>
    <row r="119" spans="1:32" ht="18" customHeight="1" x14ac:dyDescent="0.3">
      <c r="A119" s="3" t="s">
        <v>18</v>
      </c>
      <c r="B119" s="8" t="s">
        <v>415</v>
      </c>
      <c r="C119" s="15"/>
      <c r="D119" s="23">
        <v>8.5228067575232984</v>
      </c>
      <c r="E119" s="23">
        <v>21.774901080970551</v>
      </c>
      <c r="F119" s="23">
        <v>15.61122124116514</v>
      </c>
      <c r="G119" s="23">
        <v>9.6182516672877796</v>
      </c>
      <c r="H119" s="23">
        <v>9.3842716253853098</v>
      </c>
      <c r="I119" s="23">
        <v>13.763704097924375</v>
      </c>
      <c r="J119" s="23">
        <v>12.782774329304033</v>
      </c>
      <c r="K119" s="23">
        <v>33.216165515810104</v>
      </c>
      <c r="L119" s="23">
        <v>8.8264641194756024</v>
      </c>
      <c r="M119" s="23">
        <v>-4.6499435335471304</v>
      </c>
      <c r="N119" s="23">
        <v>3.7014088459537504</v>
      </c>
      <c r="O119" s="23">
        <v>9.0628869479885736</v>
      </c>
      <c r="P119" s="23">
        <v>11.118358800578193</v>
      </c>
      <c r="Q119" s="23">
        <v>11.360184474022788</v>
      </c>
      <c r="R119" s="23">
        <v>60.741776830983326</v>
      </c>
      <c r="S119" s="23">
        <v>9.6056716176975243</v>
      </c>
      <c r="T119" s="23">
        <v>20.901541883499547</v>
      </c>
      <c r="U119" s="23">
        <v>21.714917618320825</v>
      </c>
      <c r="V119" s="23">
        <v>7.2738897696535076</v>
      </c>
      <c r="W119" s="23">
        <v>2.1446322000559235</v>
      </c>
      <c r="X119" s="23">
        <v>4.1003232093351727</v>
      </c>
      <c r="Y119" s="23">
        <v>-3.080496947839606</v>
      </c>
      <c r="Z119" s="23">
        <v>15.994228382943845</v>
      </c>
      <c r="AA119" s="23">
        <v>17.221325995775885</v>
      </c>
      <c r="AB119" s="23">
        <v>14.118326409388374</v>
      </c>
      <c r="AC119" s="23">
        <v>-3.6777223779078412</v>
      </c>
      <c r="AD119" s="23">
        <v>-6.1210884549101081</v>
      </c>
      <c r="AE119" s="23">
        <f t="shared" si="5"/>
        <v>16.43867509303179</v>
      </c>
      <c r="AF119" s="23">
        <f t="shared" si="5"/>
        <v>49.909830087913178</v>
      </c>
    </row>
    <row r="120" spans="1:32" ht="18" customHeight="1" x14ac:dyDescent="0.3">
      <c r="A120" s="3" t="s">
        <v>19</v>
      </c>
      <c r="B120" s="8" t="s">
        <v>416</v>
      </c>
      <c r="C120" s="15"/>
      <c r="D120" s="23">
        <v>3.4469756589659397</v>
      </c>
      <c r="E120" s="23">
        <v>-11.34185254374917</v>
      </c>
      <c r="F120" s="23">
        <v>21.225595845737473</v>
      </c>
      <c r="G120" s="23">
        <v>-4.4544677976656573</v>
      </c>
      <c r="H120" s="23">
        <v>1.1564655273369482</v>
      </c>
      <c r="I120" s="23">
        <v>-7.4085255403936685</v>
      </c>
      <c r="J120" s="23">
        <v>10.524942940984673</v>
      </c>
      <c r="K120" s="23">
        <v>8.183372773552918</v>
      </c>
      <c r="L120" s="23">
        <v>46.814184827288585</v>
      </c>
      <c r="M120" s="23">
        <v>-15.930547923838205</v>
      </c>
      <c r="N120" s="23">
        <v>-8.8083951599121377</v>
      </c>
      <c r="O120" s="23">
        <v>5.038369983008522</v>
      </c>
      <c r="P120" s="23">
        <v>18.329932005909868</v>
      </c>
      <c r="Q120" s="23">
        <v>19.385833139735226</v>
      </c>
      <c r="R120" s="23">
        <v>5.1189507288715674</v>
      </c>
      <c r="S120" s="23">
        <v>0.86401323467066504</v>
      </c>
      <c r="T120" s="23">
        <v>13.22233335083655</v>
      </c>
      <c r="U120" s="23">
        <v>13.601423134273176</v>
      </c>
      <c r="V120" s="23">
        <v>9.4179822375636491</v>
      </c>
      <c r="W120" s="23">
        <v>-3.5688560036793717</v>
      </c>
      <c r="X120" s="23">
        <v>-11.33142039059382</v>
      </c>
      <c r="Y120" s="23">
        <v>0.68919598651895342</v>
      </c>
      <c r="Z120" s="23">
        <v>39.10394414774899</v>
      </c>
      <c r="AA120" s="23">
        <v>-18.642049836459051</v>
      </c>
      <c r="AB120" s="23">
        <v>-13.959140055560482</v>
      </c>
      <c r="AC120" s="23">
        <v>8.0901248320084562</v>
      </c>
      <c r="AD120" s="23">
        <v>13.010116603973472</v>
      </c>
      <c r="AE120" s="23">
        <f t="shared" ref="AE120:AF123" si="6">AE14/AD14*100-100</f>
        <v>17.891456265417617</v>
      </c>
      <c r="AF120" s="23">
        <f t="shared" si="6"/>
        <v>-12.324428727011764</v>
      </c>
    </row>
    <row r="121" spans="1:32" ht="18" customHeight="1" x14ac:dyDescent="0.3">
      <c r="A121" s="1" t="s">
        <v>20</v>
      </c>
      <c r="B121" s="8" t="s">
        <v>417</v>
      </c>
      <c r="C121" s="15"/>
      <c r="D121" s="23">
        <v>0.30444067440392075</v>
      </c>
      <c r="E121" s="23">
        <v>3.0027351699622358</v>
      </c>
      <c r="F121" s="23">
        <v>6.479006517261638</v>
      </c>
      <c r="G121" s="23">
        <v>24.536657817882428</v>
      </c>
      <c r="H121" s="23">
        <v>42.488762507409547</v>
      </c>
      <c r="I121" s="23">
        <v>36.410510062393882</v>
      </c>
      <c r="J121" s="23">
        <v>44.485527497566835</v>
      </c>
      <c r="K121" s="23">
        <v>33.360560517220733</v>
      </c>
      <c r="L121" s="23">
        <v>2.739873945607755</v>
      </c>
      <c r="M121" s="23">
        <v>1.06561543463215</v>
      </c>
      <c r="N121" s="23">
        <v>12.943778801843322</v>
      </c>
      <c r="O121" s="23">
        <v>21.957011359185287</v>
      </c>
      <c r="P121" s="23">
        <v>30.744024291931851</v>
      </c>
      <c r="Q121" s="23">
        <v>17.11466093319342</v>
      </c>
      <c r="R121" s="23">
        <v>14.389966789022893</v>
      </c>
      <c r="S121" s="23">
        <v>3.1982274515796263</v>
      </c>
      <c r="T121" s="23">
        <v>4.1622611141436323</v>
      </c>
      <c r="U121" s="23">
        <v>5.4343426186674009</v>
      </c>
      <c r="V121" s="23">
        <v>-8.6392551949986256</v>
      </c>
      <c r="W121" s="23">
        <v>20.396492843161454</v>
      </c>
      <c r="X121" s="23">
        <v>-17.772325404263285</v>
      </c>
      <c r="Y121" s="23">
        <v>18.937424404463087</v>
      </c>
      <c r="Z121" s="23">
        <v>-3.3431421527865268E-3</v>
      </c>
      <c r="AA121" s="23">
        <v>-12.092380027201159</v>
      </c>
      <c r="AB121" s="23">
        <v>9.1527358349043482</v>
      </c>
      <c r="AC121" s="23">
        <v>34.131703230531798</v>
      </c>
      <c r="AD121" s="23">
        <v>32.032412860042285</v>
      </c>
      <c r="AE121" s="23">
        <f t="shared" si="6"/>
        <v>52.673623616344997</v>
      </c>
      <c r="AF121" s="23">
        <f t="shared" si="6"/>
        <v>-17.287123472212016</v>
      </c>
    </row>
    <row r="122" spans="1:32" ht="18" customHeight="1" x14ac:dyDescent="0.3">
      <c r="A122" s="1" t="s">
        <v>21</v>
      </c>
      <c r="B122" s="8" t="s">
        <v>418</v>
      </c>
      <c r="C122" s="15"/>
      <c r="D122" s="23">
        <v>15.397835905473727</v>
      </c>
      <c r="E122" s="23">
        <v>28.080567328376361</v>
      </c>
      <c r="F122" s="23">
        <v>16.200779414935823</v>
      </c>
      <c r="G122" s="23">
        <v>13.216245232127321</v>
      </c>
      <c r="H122" s="23">
        <v>39.065745978352425</v>
      </c>
      <c r="I122" s="23">
        <v>35.37358837274121</v>
      </c>
      <c r="J122" s="23">
        <v>41.846245954314412</v>
      </c>
      <c r="K122" s="23">
        <v>16.669500156189173</v>
      </c>
      <c r="L122" s="23">
        <v>19.079491374481549</v>
      </c>
      <c r="M122" s="23">
        <v>-10.649718372727406</v>
      </c>
      <c r="N122" s="23">
        <v>12.093247614580477</v>
      </c>
      <c r="O122" s="23">
        <v>25.949454762035515</v>
      </c>
      <c r="P122" s="23">
        <v>33.830427300909577</v>
      </c>
      <c r="Q122" s="23">
        <v>19.873300162314479</v>
      </c>
      <c r="R122" s="23">
        <v>30.714842000056109</v>
      </c>
      <c r="S122" s="23">
        <v>-2.5572130387309073</v>
      </c>
      <c r="T122" s="23">
        <v>20.691932037449476</v>
      </c>
      <c r="U122" s="23">
        <v>13.088095043408671</v>
      </c>
      <c r="V122" s="23">
        <v>-1.164835981499877</v>
      </c>
      <c r="W122" s="23">
        <v>12.94959739710238</v>
      </c>
      <c r="X122" s="23">
        <v>14.209797278090491</v>
      </c>
      <c r="Y122" s="23">
        <v>-16.535004454922856</v>
      </c>
      <c r="Z122" s="23">
        <v>1.7351726770144182</v>
      </c>
      <c r="AA122" s="23">
        <v>24.264950853078332</v>
      </c>
      <c r="AB122" s="23">
        <v>7.3006782295863397</v>
      </c>
      <c r="AC122" s="23">
        <v>12.2601389155255</v>
      </c>
      <c r="AD122" s="23">
        <v>13.104959467619423</v>
      </c>
      <c r="AE122" s="23">
        <f t="shared" si="6"/>
        <v>40.582248361024313</v>
      </c>
      <c r="AF122" s="23">
        <f t="shared" si="6"/>
        <v>2.3063834014035649</v>
      </c>
    </row>
    <row r="123" spans="1:32" ht="17.25" customHeight="1" x14ac:dyDescent="0.3">
      <c r="A123" s="1" t="s">
        <v>48</v>
      </c>
      <c r="B123" s="8" t="s">
        <v>419</v>
      </c>
      <c r="C123" s="15"/>
      <c r="D123" s="23">
        <v>19.141046188154846</v>
      </c>
      <c r="E123" s="23">
        <v>58.397738910358555</v>
      </c>
      <c r="F123" s="23">
        <v>-17.539379981593044</v>
      </c>
      <c r="G123" s="23">
        <v>3.4568178756425993</v>
      </c>
      <c r="H123" s="23">
        <v>2.5920277714303523</v>
      </c>
      <c r="I123" s="23">
        <v>18.695474509179988</v>
      </c>
      <c r="J123" s="23">
        <v>-3.9078880508853615</v>
      </c>
      <c r="K123" s="23">
        <v>26.43672964552843</v>
      </c>
      <c r="L123" s="23">
        <v>23.333764025909602</v>
      </c>
      <c r="M123" s="23">
        <v>11.93027958458373</v>
      </c>
      <c r="N123" s="23">
        <v>20.013262599469456</v>
      </c>
      <c r="O123" s="23">
        <v>17.476279936220251</v>
      </c>
      <c r="P123" s="23">
        <v>17.631941748896153</v>
      </c>
      <c r="Q123" s="23">
        <v>26.975449212150579</v>
      </c>
      <c r="R123" s="23">
        <v>22.7151674374241</v>
      </c>
      <c r="S123" s="23">
        <v>-2.3776880045161306</v>
      </c>
      <c r="T123" s="23">
        <v>11.246038539891742</v>
      </c>
      <c r="U123" s="23">
        <v>12.974313308559204</v>
      </c>
      <c r="V123" s="23">
        <v>7.0239859350788976</v>
      </c>
      <c r="W123" s="23">
        <v>6.833461771079044</v>
      </c>
      <c r="X123" s="23">
        <v>3.4643257058319108</v>
      </c>
      <c r="Y123" s="23">
        <v>-10.816327666609411</v>
      </c>
      <c r="Z123" s="23">
        <v>10.809960703853989</v>
      </c>
      <c r="AA123" s="23">
        <v>15.180436581540292</v>
      </c>
      <c r="AB123" s="23">
        <v>20.577708410438504</v>
      </c>
      <c r="AC123" s="23">
        <v>-11.780117473217018</v>
      </c>
      <c r="AD123" s="23">
        <v>-4.0858949242518605</v>
      </c>
      <c r="AE123" s="23">
        <f t="shared" si="6"/>
        <v>27.620405858569683</v>
      </c>
      <c r="AF123" s="23">
        <f t="shared" si="6"/>
        <v>0.34523602649565532</v>
      </c>
    </row>
    <row r="124" spans="1:32" s="16" customFormat="1" ht="18" customHeight="1" x14ac:dyDescent="0.3">
      <c r="A124" s="2" t="s">
        <v>22</v>
      </c>
      <c r="B124" s="14" t="s">
        <v>420</v>
      </c>
      <c r="D124" s="24">
        <v>13.477596343148207</v>
      </c>
      <c r="E124" s="24">
        <v>0.88966173513713898</v>
      </c>
      <c r="F124" s="24">
        <v>17.43637969506257</v>
      </c>
      <c r="G124" s="24">
        <v>5.2727970501288155</v>
      </c>
      <c r="H124" s="24">
        <v>8.8442134491939441</v>
      </c>
      <c r="I124" s="24">
        <v>9.686837413847698</v>
      </c>
      <c r="J124" s="24">
        <v>16.944555652400766</v>
      </c>
      <c r="K124" s="24">
        <v>20.465908341072407</v>
      </c>
      <c r="L124" s="24">
        <v>21.138781186426087</v>
      </c>
      <c r="M124" s="24">
        <v>-5.4628659327077571</v>
      </c>
      <c r="N124" s="24">
        <v>4.1283547515520809</v>
      </c>
      <c r="O124" s="24">
        <v>9.7871838041310326</v>
      </c>
      <c r="P124" s="24">
        <v>20.766970049728002</v>
      </c>
      <c r="Q124" s="24">
        <v>21.956875436310511</v>
      </c>
      <c r="R124" s="24">
        <v>23.156399239018839</v>
      </c>
      <c r="S124" s="24">
        <v>0.84409084491656472</v>
      </c>
      <c r="T124" s="24">
        <v>9.185419383321161</v>
      </c>
      <c r="U124" s="24">
        <v>11.002083999647084</v>
      </c>
      <c r="V124" s="24">
        <v>1.7715700825482941</v>
      </c>
      <c r="W124" s="24">
        <v>8.0639954488129604</v>
      </c>
      <c r="X124" s="24">
        <v>4.5580341473911545</v>
      </c>
      <c r="Y124" s="24">
        <v>-0.13753899580326845</v>
      </c>
      <c r="Z124" s="24">
        <v>12.2157581981253</v>
      </c>
      <c r="AA124" s="24">
        <v>7.751016450956925</v>
      </c>
      <c r="AB124" s="24">
        <v>3.5164624881791582</v>
      </c>
      <c r="AC124" s="24">
        <v>3.7828101345132268</v>
      </c>
      <c r="AD124" s="24">
        <v>16.633234886478434</v>
      </c>
      <c r="AE124" s="24">
        <f t="shared" ref="AE124:AF139" si="7">AE18/AD18*100-100</f>
        <v>27.306567548657839</v>
      </c>
      <c r="AF124" s="24">
        <f t="shared" si="7"/>
        <v>5.1259467879737599</v>
      </c>
    </row>
    <row r="125" spans="1:32" ht="18" customHeight="1" x14ac:dyDescent="0.3">
      <c r="A125" s="1" t="s">
        <v>2</v>
      </c>
      <c r="B125" s="8" t="s">
        <v>421</v>
      </c>
      <c r="C125" s="15"/>
      <c r="D125" s="23">
        <v>11.359722727865716</v>
      </c>
      <c r="E125" s="23">
        <v>15.528998127924382</v>
      </c>
      <c r="F125" s="23">
        <v>7.4732509943773948</v>
      </c>
      <c r="G125" s="23">
        <v>9.0122041640910595</v>
      </c>
      <c r="H125" s="23">
        <v>5.4216193402883732</v>
      </c>
      <c r="I125" s="23">
        <v>4.9142003716645632</v>
      </c>
      <c r="J125" s="23">
        <v>16.482979764141234</v>
      </c>
      <c r="K125" s="23">
        <v>11.112015530254496</v>
      </c>
      <c r="L125" s="23">
        <v>16.918220026167646</v>
      </c>
      <c r="M125" s="23">
        <v>6.2594834266153043</v>
      </c>
      <c r="N125" s="23">
        <v>7.8020387031340022</v>
      </c>
      <c r="O125" s="23">
        <v>7.342810652889554</v>
      </c>
      <c r="P125" s="23">
        <v>0.56245249132760478</v>
      </c>
      <c r="Q125" s="23">
        <v>12.924994070011437</v>
      </c>
      <c r="R125" s="23">
        <v>12.493788331748277</v>
      </c>
      <c r="S125" s="23">
        <v>-0.55445701908590195</v>
      </c>
      <c r="T125" s="23">
        <v>4.468330107332946</v>
      </c>
      <c r="U125" s="23">
        <v>1.0442094212260002</v>
      </c>
      <c r="V125" s="23">
        <v>4.0335268058762068</v>
      </c>
      <c r="W125" s="23">
        <v>7.4683809723067327</v>
      </c>
      <c r="X125" s="23">
        <v>7.8407172528010847</v>
      </c>
      <c r="Y125" s="23">
        <v>7.25972545026859</v>
      </c>
      <c r="Z125" s="23">
        <v>7.3679204997243062</v>
      </c>
      <c r="AA125" s="23">
        <v>6.9430170484095015</v>
      </c>
      <c r="AB125" s="23">
        <v>5.1423585003262247</v>
      </c>
      <c r="AC125" s="23">
        <v>4.4127491461031667</v>
      </c>
      <c r="AD125" s="23">
        <v>-6.4995802576662527</v>
      </c>
      <c r="AE125" s="23">
        <f t="shared" si="7"/>
        <v>14.933000431446544</v>
      </c>
      <c r="AF125" s="23">
        <f t="shared" si="7"/>
        <v>10.678313060098915</v>
      </c>
    </row>
    <row r="126" spans="1:32" ht="18" customHeight="1" x14ac:dyDescent="0.3">
      <c r="A126" s="1" t="s">
        <v>23</v>
      </c>
      <c r="B126" s="8" t="s">
        <v>422</v>
      </c>
      <c r="C126" s="15"/>
      <c r="D126" s="23">
        <v>11.647886637566927</v>
      </c>
      <c r="E126" s="23">
        <v>12.755008844927957</v>
      </c>
      <c r="F126" s="23">
        <v>9.7517505653963923</v>
      </c>
      <c r="G126" s="23">
        <v>12.793584564170928</v>
      </c>
      <c r="H126" s="23">
        <v>2.3399300843730941</v>
      </c>
      <c r="I126" s="23">
        <v>2.8061557015512335</v>
      </c>
      <c r="J126" s="23">
        <v>12.646587219208442</v>
      </c>
      <c r="K126" s="23">
        <v>8.631367865748345</v>
      </c>
      <c r="L126" s="23">
        <v>15.789060725844223</v>
      </c>
      <c r="M126" s="23">
        <v>10.018601706587816</v>
      </c>
      <c r="N126" s="23">
        <v>11.544679670443415</v>
      </c>
      <c r="O126" s="23">
        <v>11.994332003154256</v>
      </c>
      <c r="P126" s="23">
        <v>4.9453572821586391</v>
      </c>
      <c r="Q126" s="23">
        <v>10.086462379716039</v>
      </c>
      <c r="R126" s="23">
        <v>12.113043168933316</v>
      </c>
      <c r="S126" s="23">
        <v>4.0928540014325137</v>
      </c>
      <c r="T126" s="23">
        <v>16.842593891343398</v>
      </c>
      <c r="U126" s="23">
        <v>4.0435748399496561</v>
      </c>
      <c r="V126" s="23">
        <v>12.600603326720488</v>
      </c>
      <c r="W126" s="23">
        <v>7.1386372000420124</v>
      </c>
      <c r="X126" s="23">
        <v>10.872315157119615</v>
      </c>
      <c r="Y126" s="23">
        <v>9.9456113232610619</v>
      </c>
      <c r="Z126" s="23">
        <v>7.3181098256215762</v>
      </c>
      <c r="AA126" s="23">
        <v>12.353279720889134</v>
      </c>
      <c r="AB126" s="23">
        <v>5.6900741595534328</v>
      </c>
      <c r="AC126" s="23">
        <v>6.74235745819378</v>
      </c>
      <c r="AD126" s="23">
        <v>-0.2437222978772553</v>
      </c>
      <c r="AE126" s="23">
        <f t="shared" si="7"/>
        <v>12.513242908369946</v>
      </c>
      <c r="AF126" s="23">
        <f t="shared" si="7"/>
        <v>10.207022953249151</v>
      </c>
    </row>
    <row r="127" spans="1:32" ht="18" customHeight="1" x14ac:dyDescent="0.3">
      <c r="A127" s="1" t="s">
        <v>24</v>
      </c>
      <c r="B127" s="8" t="s">
        <v>423</v>
      </c>
      <c r="C127" s="15"/>
      <c r="D127" s="23">
        <v>9.6918832880557488</v>
      </c>
      <c r="E127" s="23">
        <v>7.9414322975283937</v>
      </c>
      <c r="F127" s="23">
        <v>4.5337484729621735</v>
      </c>
      <c r="G127" s="23">
        <v>6.6584463101577001</v>
      </c>
      <c r="H127" s="23">
        <v>-3.3813941207955622</v>
      </c>
      <c r="I127" s="23">
        <v>-0.77978665541868963</v>
      </c>
      <c r="J127" s="23">
        <v>7.4938931485337719</v>
      </c>
      <c r="K127" s="23">
        <v>1.1441318617535075</v>
      </c>
      <c r="L127" s="23">
        <v>25.382816282975213</v>
      </c>
      <c r="M127" s="23">
        <v>5.9389641722075339</v>
      </c>
      <c r="N127" s="23">
        <v>4.7865483231408206</v>
      </c>
      <c r="O127" s="23">
        <v>9.5456227445250335</v>
      </c>
      <c r="P127" s="23">
        <v>-11.245273517021559</v>
      </c>
      <c r="Q127" s="23">
        <v>2.2275478771132811</v>
      </c>
      <c r="R127" s="23">
        <v>1.056521358367533</v>
      </c>
      <c r="S127" s="23">
        <v>-2.0514127029261857</v>
      </c>
      <c r="T127" s="23">
        <v>4.002744550765442</v>
      </c>
      <c r="U127" s="23">
        <v>-3.2329624318253423</v>
      </c>
      <c r="V127" s="23">
        <v>4.581946966135547</v>
      </c>
      <c r="W127" s="23">
        <v>14.756255756538607</v>
      </c>
      <c r="X127" s="23">
        <v>5.9532097391977743</v>
      </c>
      <c r="Y127" s="23">
        <v>4.9588795836424993</v>
      </c>
      <c r="Z127" s="23">
        <v>6.1939671772970115</v>
      </c>
      <c r="AA127" s="23">
        <v>4.0322031883398779</v>
      </c>
      <c r="AB127" s="23">
        <v>4.6298743163077916</v>
      </c>
      <c r="AC127" s="23">
        <v>-1.2255568107996879</v>
      </c>
      <c r="AD127" s="23">
        <v>-13.921335301279385</v>
      </c>
      <c r="AE127" s="23">
        <f t="shared" si="7"/>
        <v>16.041241969671319</v>
      </c>
      <c r="AF127" s="23">
        <f t="shared" si="7"/>
        <v>6.7531290512304025</v>
      </c>
    </row>
    <row r="128" spans="1:32" ht="18" customHeight="1" x14ac:dyDescent="0.3">
      <c r="A128" s="1" t="s">
        <v>25</v>
      </c>
      <c r="B128" s="8" t="s">
        <v>424</v>
      </c>
      <c r="C128" s="15"/>
      <c r="D128" s="23">
        <v>9.4271203684107405</v>
      </c>
      <c r="E128" s="23">
        <v>26.199384232025665</v>
      </c>
      <c r="F128" s="23">
        <v>2.5195539831851335</v>
      </c>
      <c r="G128" s="23">
        <v>7.4918428890095896</v>
      </c>
      <c r="H128" s="23">
        <v>6.3471238153710345</v>
      </c>
      <c r="I128" s="23">
        <v>7.5605661604054575</v>
      </c>
      <c r="J128" s="23">
        <v>19.751412414545854</v>
      </c>
      <c r="K128" s="23">
        <v>6.2012192631475358</v>
      </c>
      <c r="L128" s="23">
        <v>14.828967220582484</v>
      </c>
      <c r="M128" s="23">
        <v>5.3559985027689549</v>
      </c>
      <c r="N128" s="23">
        <v>-1.8978331519861484</v>
      </c>
      <c r="O128" s="23">
        <v>5.021299399694783</v>
      </c>
      <c r="P128" s="23">
        <v>4.642269397484327</v>
      </c>
      <c r="Q128" s="23">
        <v>11.88154261473538</v>
      </c>
      <c r="R128" s="23">
        <v>11.135386236245481</v>
      </c>
      <c r="S128" s="23">
        <v>-1.4104644001559024</v>
      </c>
      <c r="T128" s="23">
        <v>1.9676156943186243</v>
      </c>
      <c r="U128" s="23">
        <v>4.0912231952886344</v>
      </c>
      <c r="V128" s="23">
        <v>16.55536923577192</v>
      </c>
      <c r="W128" s="23">
        <v>6.3142745608604258</v>
      </c>
      <c r="X128" s="23">
        <v>10.726846489794923</v>
      </c>
      <c r="Y128" s="23">
        <v>4.2127091907869954</v>
      </c>
      <c r="Z128" s="23">
        <v>9.7093089501453704</v>
      </c>
      <c r="AA128" s="23">
        <v>4.9342309890642042</v>
      </c>
      <c r="AB128" s="23">
        <v>5.1741367877482958</v>
      </c>
      <c r="AC128" s="23">
        <v>2.1833597875275217</v>
      </c>
      <c r="AD128" s="23">
        <v>-8.4715903286515726</v>
      </c>
      <c r="AE128" s="23">
        <f t="shared" si="7"/>
        <v>13.788147119049384</v>
      </c>
      <c r="AF128" s="23">
        <f t="shared" si="7"/>
        <v>8.5329947381174378</v>
      </c>
    </row>
    <row r="129" spans="1:32" ht="18" customHeight="1" x14ac:dyDescent="0.3">
      <c r="A129" s="1" t="s">
        <v>26</v>
      </c>
      <c r="B129" s="8" t="s">
        <v>425</v>
      </c>
      <c r="C129" s="15"/>
      <c r="D129" s="23">
        <v>10.744823571577712</v>
      </c>
      <c r="E129" s="23">
        <v>12.790507847642502</v>
      </c>
      <c r="F129" s="23">
        <v>13.980400171039832</v>
      </c>
      <c r="G129" s="23">
        <v>12.096493910936942</v>
      </c>
      <c r="H129" s="23">
        <v>10.099630856130233</v>
      </c>
      <c r="I129" s="23">
        <v>12.729653601504509</v>
      </c>
      <c r="J129" s="23">
        <v>25.572217382509436</v>
      </c>
      <c r="K129" s="23">
        <v>12.736251961065818</v>
      </c>
      <c r="L129" s="23">
        <v>22.71144833633889</v>
      </c>
      <c r="M129" s="23">
        <v>-0.51983107065910872</v>
      </c>
      <c r="N129" s="23">
        <v>15.331195884773678</v>
      </c>
      <c r="O129" s="23">
        <v>3.4877602892251787</v>
      </c>
      <c r="P129" s="23">
        <v>-11.397078466981654</v>
      </c>
      <c r="Q129" s="23">
        <v>18.756430980248439</v>
      </c>
      <c r="R129" s="23">
        <v>23.855884847568149</v>
      </c>
      <c r="S129" s="23">
        <v>5.7580223197871874</v>
      </c>
      <c r="T129" s="23">
        <v>-2.6500200106387553</v>
      </c>
      <c r="U129" s="23">
        <v>5.0287653869906705</v>
      </c>
      <c r="V129" s="23">
        <v>-3.1299185986928819</v>
      </c>
      <c r="W129" s="23">
        <v>10.889394802218703</v>
      </c>
      <c r="X129" s="23">
        <v>3.9456685043952859</v>
      </c>
      <c r="Y129" s="23">
        <v>9.6050975720415579</v>
      </c>
      <c r="Z129" s="23">
        <v>15.331084016960133</v>
      </c>
      <c r="AA129" s="23">
        <v>5.5515629279877743</v>
      </c>
      <c r="AB129" s="23">
        <v>2.0505251739968884</v>
      </c>
      <c r="AC129" s="23">
        <v>3.4694616583951046</v>
      </c>
      <c r="AD129" s="23">
        <v>-3.9578117800452333</v>
      </c>
      <c r="AE129" s="23">
        <f t="shared" si="7"/>
        <v>6.4958655474094371</v>
      </c>
      <c r="AF129" s="23">
        <f t="shared" si="7"/>
        <v>12.769689654590863</v>
      </c>
    </row>
    <row r="130" spans="1:32" ht="18" customHeight="1" x14ac:dyDescent="0.3">
      <c r="A130" s="1" t="s">
        <v>27</v>
      </c>
      <c r="B130" s="8" t="s">
        <v>426</v>
      </c>
      <c r="C130" s="15"/>
      <c r="D130" s="23">
        <v>13.166576229344145</v>
      </c>
      <c r="E130" s="23">
        <v>13.453114264647482</v>
      </c>
      <c r="F130" s="23">
        <v>4.6538146404612917</v>
      </c>
      <c r="G130" s="23">
        <v>9.8323812990831243</v>
      </c>
      <c r="H130" s="23">
        <v>-2.5629963362070072</v>
      </c>
      <c r="I130" s="23">
        <v>-2.9671737520695416</v>
      </c>
      <c r="J130" s="23">
        <v>5.0311893168542952</v>
      </c>
      <c r="K130" s="23">
        <v>12.641789157807509</v>
      </c>
      <c r="L130" s="23">
        <v>29.296477006876216</v>
      </c>
      <c r="M130" s="23">
        <v>16.499486629227974</v>
      </c>
      <c r="N130" s="23">
        <v>11.874172025703217</v>
      </c>
      <c r="O130" s="23">
        <v>6.1517270536240858</v>
      </c>
      <c r="P130" s="23">
        <v>6.7496629728772888</v>
      </c>
      <c r="Q130" s="23">
        <v>12.129507347282242</v>
      </c>
      <c r="R130" s="23">
        <v>13.478439449246963</v>
      </c>
      <c r="S130" s="23">
        <v>-8.905499796206982</v>
      </c>
      <c r="T130" s="23">
        <v>15.158850743594471</v>
      </c>
      <c r="U130" s="23">
        <v>-7.6605030008537796</v>
      </c>
      <c r="V130" s="23">
        <v>0.39130715709649166</v>
      </c>
      <c r="W130" s="23">
        <v>5.423442002888379</v>
      </c>
      <c r="X130" s="23">
        <v>5.3682520459457805</v>
      </c>
      <c r="Y130" s="23">
        <v>-1.8357416906856372</v>
      </c>
      <c r="Z130" s="23">
        <v>-2.748435420695472</v>
      </c>
      <c r="AA130" s="23">
        <v>0.70502498810300551</v>
      </c>
      <c r="AB130" s="23">
        <v>0.91827650036881892</v>
      </c>
      <c r="AC130" s="23">
        <v>-1.56534984091914</v>
      </c>
      <c r="AD130" s="23">
        <v>-10.592042323949514</v>
      </c>
      <c r="AE130" s="23">
        <f t="shared" si="7"/>
        <v>22.599888216465075</v>
      </c>
      <c r="AF130" s="23">
        <f t="shared" si="7"/>
        <v>9.3906709308278096</v>
      </c>
    </row>
    <row r="131" spans="1:32" ht="18" customHeight="1" x14ac:dyDescent="0.3">
      <c r="A131" s="1" t="s">
        <v>28</v>
      </c>
      <c r="B131" s="8" t="s">
        <v>427</v>
      </c>
      <c r="C131" s="15"/>
      <c r="D131" s="23">
        <v>13.163127999596625</v>
      </c>
      <c r="E131" s="23">
        <v>20.317445448344571</v>
      </c>
      <c r="F131" s="23">
        <v>13.935913908377358</v>
      </c>
      <c r="G131" s="23">
        <v>9.5021917218357004</v>
      </c>
      <c r="H131" s="23">
        <v>0.19828371021752389</v>
      </c>
      <c r="I131" s="23">
        <v>-0.75005134516401029</v>
      </c>
      <c r="J131" s="23">
        <v>9.3001407365038489</v>
      </c>
      <c r="K131" s="23">
        <v>7.8152940229965822</v>
      </c>
      <c r="L131" s="23">
        <v>15.980229549183463</v>
      </c>
      <c r="M131" s="23">
        <v>11.037909991292764</v>
      </c>
      <c r="N131" s="23">
        <v>12.24016533495697</v>
      </c>
      <c r="O131" s="23">
        <v>11.658209625515894</v>
      </c>
      <c r="P131" s="23">
        <v>5.9736058948093103</v>
      </c>
      <c r="Q131" s="23">
        <v>10.895415830161269</v>
      </c>
      <c r="R131" s="23">
        <v>13.056352402189361</v>
      </c>
      <c r="S131" s="23">
        <v>-5.8084303700565414</v>
      </c>
      <c r="T131" s="23">
        <v>2.286500888673018</v>
      </c>
      <c r="U131" s="23">
        <v>-6.1214846904416333</v>
      </c>
      <c r="V131" s="23">
        <v>9.5334417580344279</v>
      </c>
      <c r="W131" s="23">
        <v>4.925250603058501</v>
      </c>
      <c r="X131" s="23">
        <v>7.8644519438993257</v>
      </c>
      <c r="Y131" s="23">
        <v>6.1035515333321371</v>
      </c>
      <c r="Z131" s="23">
        <v>3.6310557815027806</v>
      </c>
      <c r="AA131" s="23">
        <v>7.352089021922751</v>
      </c>
      <c r="AB131" s="23">
        <v>7.0987015175307846</v>
      </c>
      <c r="AC131" s="23">
        <v>6.4866973450194365</v>
      </c>
      <c r="AD131" s="23">
        <v>-6.5532243675001496</v>
      </c>
      <c r="AE131" s="23">
        <f t="shared" si="7"/>
        <v>27.26446943013805</v>
      </c>
      <c r="AF131" s="23">
        <f t="shared" si="7"/>
        <v>8.602081525259436</v>
      </c>
    </row>
    <row r="132" spans="1:32" ht="18" customHeight="1" x14ac:dyDescent="0.3">
      <c r="A132" s="1" t="s">
        <v>29</v>
      </c>
      <c r="B132" s="8" t="s">
        <v>428</v>
      </c>
      <c r="C132" s="15"/>
      <c r="D132" s="23">
        <v>14.535500933627617</v>
      </c>
      <c r="E132" s="23">
        <v>19.058489372204818</v>
      </c>
      <c r="F132" s="23">
        <v>-0.6091769133693532</v>
      </c>
      <c r="G132" s="23">
        <v>7.6854033414176115</v>
      </c>
      <c r="H132" s="23">
        <v>9.0632550841090733</v>
      </c>
      <c r="I132" s="23">
        <v>9.5115681233933316</v>
      </c>
      <c r="J132" s="23">
        <v>22.159624413145607</v>
      </c>
      <c r="K132" s="23">
        <v>7.0734050730206377</v>
      </c>
      <c r="L132" s="23">
        <v>13.280432845174658</v>
      </c>
      <c r="M132" s="23">
        <v>0.63985374771482384</v>
      </c>
      <c r="N132" s="23">
        <v>-7.261796635093603</v>
      </c>
      <c r="O132" s="23">
        <v>11.55675776513381</v>
      </c>
      <c r="P132" s="23">
        <v>-11.622073578595305</v>
      </c>
      <c r="Q132" s="23">
        <v>93.363292336802317</v>
      </c>
      <c r="R132" s="23">
        <v>2.4292389363211413</v>
      </c>
      <c r="S132" s="23">
        <v>-3.1385398839290701E-2</v>
      </c>
      <c r="T132" s="23">
        <v>1.3694921281231558</v>
      </c>
      <c r="U132" s="23">
        <v>-6.127741618752097</v>
      </c>
      <c r="V132" s="23">
        <v>-23.305590679442005</v>
      </c>
      <c r="W132" s="23">
        <v>9.029699373874351</v>
      </c>
      <c r="X132" s="23">
        <v>4.846201622812174</v>
      </c>
      <c r="Y132" s="23">
        <v>5.5866410632872743</v>
      </c>
      <c r="Z132" s="23">
        <v>1.1050359152650913</v>
      </c>
      <c r="AA132" s="23">
        <v>7.3519482760957544E-2</v>
      </c>
      <c r="AB132" s="23">
        <v>2.2823457082489682</v>
      </c>
      <c r="AC132" s="23">
        <v>-0.25620856888133403</v>
      </c>
      <c r="AD132" s="23">
        <v>-8.6340481215638363</v>
      </c>
      <c r="AE132" s="23">
        <f t="shared" si="7"/>
        <v>15.335733212863929</v>
      </c>
      <c r="AF132" s="23">
        <f t="shared" si="7"/>
        <v>14.461253588475344</v>
      </c>
    </row>
    <row r="133" spans="1:32" ht="18" customHeight="1" x14ac:dyDescent="0.3">
      <c r="A133" s="1" t="s">
        <v>30</v>
      </c>
      <c r="B133" s="8" t="s">
        <v>429</v>
      </c>
      <c r="C133" s="15"/>
      <c r="D133" s="23">
        <v>17.667756950762879</v>
      </c>
      <c r="E133" s="23">
        <v>1.1725657228907096</v>
      </c>
      <c r="F133" s="23">
        <v>1.0565660251686211</v>
      </c>
      <c r="G133" s="23">
        <v>6.8190331316417598</v>
      </c>
      <c r="H133" s="23">
        <v>4.5119483624447554</v>
      </c>
      <c r="I133" s="23">
        <v>4.9075276031706352</v>
      </c>
      <c r="J133" s="23">
        <v>14.973342206028349</v>
      </c>
      <c r="K133" s="23">
        <v>-0.48781712821288181</v>
      </c>
      <c r="L133" s="23">
        <v>52.380923021982483</v>
      </c>
      <c r="M133" s="23">
        <v>6.6766478868619998</v>
      </c>
      <c r="N133" s="23">
        <v>2.571471349799026</v>
      </c>
      <c r="O133" s="23">
        <v>7.3413367441068402</v>
      </c>
      <c r="P133" s="23">
        <v>11.191828252968335</v>
      </c>
      <c r="Q133" s="23">
        <v>3.3688471087356646</v>
      </c>
      <c r="R133" s="23">
        <v>2.568299906281581</v>
      </c>
      <c r="S133" s="23">
        <v>0.70035768617037775</v>
      </c>
      <c r="T133" s="23">
        <v>1.744922038078073</v>
      </c>
      <c r="U133" s="23">
        <v>3.9484214196321261</v>
      </c>
      <c r="V133" s="23">
        <v>1.3587979397832441</v>
      </c>
      <c r="W133" s="23">
        <v>23.927757979698356</v>
      </c>
      <c r="X133" s="23">
        <v>15.183934099750957</v>
      </c>
      <c r="Y133" s="23">
        <v>2.8247960422250316</v>
      </c>
      <c r="Z133" s="23">
        <v>6.9818670409233334</v>
      </c>
      <c r="AA133" s="23">
        <v>-2.7941101748460824</v>
      </c>
      <c r="AB133" s="23">
        <v>-5.8857479921308027</v>
      </c>
      <c r="AC133" s="23">
        <v>1.4872869450466482</v>
      </c>
      <c r="AD133" s="23">
        <v>-7.6988665579638393</v>
      </c>
      <c r="AE133" s="23">
        <f t="shared" si="7"/>
        <v>8.4458429780385131</v>
      </c>
      <c r="AF133" s="23">
        <f t="shared" si="7"/>
        <v>4.4658878667744233</v>
      </c>
    </row>
    <row r="134" spans="1:32" ht="18" customHeight="1" x14ac:dyDescent="0.3">
      <c r="A134" s="1" t="s">
        <v>31</v>
      </c>
      <c r="B134" s="8" t="s">
        <v>430</v>
      </c>
      <c r="C134" s="15"/>
      <c r="D134" s="23">
        <v>11.514004290254846</v>
      </c>
      <c r="E134" s="23">
        <v>23.331671083130061</v>
      </c>
      <c r="F134" s="23">
        <v>-8.0731374638014586</v>
      </c>
      <c r="G134" s="23">
        <v>0.79709169286307713</v>
      </c>
      <c r="H134" s="23">
        <v>30.186982059509319</v>
      </c>
      <c r="I134" s="23">
        <v>10.255869056121455</v>
      </c>
      <c r="J134" s="23">
        <v>26.678777618226562</v>
      </c>
      <c r="K134" s="23">
        <v>29.122452083443733</v>
      </c>
      <c r="L134" s="23">
        <v>7.2765811396992035</v>
      </c>
      <c r="M134" s="23">
        <v>7.3044442957407938</v>
      </c>
      <c r="N134" s="23">
        <v>-3.8133665468721176</v>
      </c>
      <c r="O134" s="23">
        <v>3.0586829200231307</v>
      </c>
      <c r="P134" s="23">
        <v>5.5681692756410541</v>
      </c>
      <c r="Q134" s="23">
        <v>6.564804699777298</v>
      </c>
      <c r="R134" s="23">
        <v>2.3713370824934685</v>
      </c>
      <c r="S134" s="23">
        <v>-0.21998257813167754</v>
      </c>
      <c r="T134" s="23">
        <v>4.3441794467188117</v>
      </c>
      <c r="U134" s="23">
        <v>8.8702472214890804E-2</v>
      </c>
      <c r="V134" s="23">
        <v>-5.2005124702990031</v>
      </c>
      <c r="W134" s="23">
        <v>2.9779421766406529</v>
      </c>
      <c r="X134" s="23">
        <v>10.499201726614046</v>
      </c>
      <c r="Y134" s="23">
        <v>10.247285863337879</v>
      </c>
      <c r="Z134" s="23">
        <v>3.2025153855998525</v>
      </c>
      <c r="AA134" s="23">
        <v>6.1900933696169602</v>
      </c>
      <c r="AB134" s="23">
        <v>12.286569722635576</v>
      </c>
      <c r="AC134" s="23">
        <v>6.2308015535209194</v>
      </c>
      <c r="AD134" s="23">
        <v>-19.240558676827007</v>
      </c>
      <c r="AE134" s="23">
        <f t="shared" si="7"/>
        <v>10.859779608924285</v>
      </c>
      <c r="AF134" s="23">
        <f t="shared" si="7"/>
        <v>13.770276180032639</v>
      </c>
    </row>
    <row r="135" spans="1:32" ht="18" customHeight="1" x14ac:dyDescent="0.3">
      <c r="A135" s="1" t="s">
        <v>54</v>
      </c>
      <c r="B135" s="8" t="s">
        <v>431</v>
      </c>
      <c r="C135" s="15"/>
      <c r="D135" s="23">
        <v>9.5512387038856161</v>
      </c>
      <c r="E135" s="23">
        <v>7.5209728572039438</v>
      </c>
      <c r="F135" s="23">
        <v>7.6450519930545369</v>
      </c>
      <c r="G135" s="23">
        <v>7.9818910884298759</v>
      </c>
      <c r="H135" s="23">
        <v>2.9535486535924349</v>
      </c>
      <c r="I135" s="23">
        <v>3.4009474742625372</v>
      </c>
      <c r="J135" s="23">
        <v>13.229682876814437</v>
      </c>
      <c r="K135" s="23">
        <v>11.122612159425159</v>
      </c>
      <c r="L135" s="23">
        <v>10.30474041155216</v>
      </c>
      <c r="M135" s="23">
        <v>6.3234231774885501</v>
      </c>
      <c r="N135" s="23">
        <v>6.5538954565943044</v>
      </c>
      <c r="O135" s="23">
        <v>6.3000619608481827</v>
      </c>
      <c r="P135" s="23">
        <v>8.1155218299145986</v>
      </c>
      <c r="Q135" s="23">
        <v>6.2277821161259084</v>
      </c>
      <c r="R135" s="23">
        <v>9.7568020103962994</v>
      </c>
      <c r="S135" s="23">
        <v>-5.9637451392010519</v>
      </c>
      <c r="T135" s="23">
        <v>7.2515306698611965</v>
      </c>
      <c r="U135" s="23">
        <v>7.7531313037910223</v>
      </c>
      <c r="V135" s="23">
        <v>4.0373368097755815</v>
      </c>
      <c r="W135" s="23">
        <v>5.8804126916001849</v>
      </c>
      <c r="X135" s="23">
        <v>7.719844675418372</v>
      </c>
      <c r="Y135" s="23">
        <v>5.5675618469194603</v>
      </c>
      <c r="Z135" s="23">
        <v>3.3720965921927473</v>
      </c>
      <c r="AA135" s="23">
        <v>7.7683108492392421</v>
      </c>
      <c r="AB135" s="23">
        <v>5.7444966536643705</v>
      </c>
      <c r="AC135" s="23">
        <v>4.0125065504981166</v>
      </c>
      <c r="AD135" s="23">
        <v>-8.2631435861395062</v>
      </c>
      <c r="AE135" s="23">
        <f t="shared" si="7"/>
        <v>19.698529997345588</v>
      </c>
      <c r="AF135" s="23">
        <f t="shared" si="7"/>
        <v>12.986078507596901</v>
      </c>
    </row>
    <row r="136" spans="1:32" ht="18" customHeight="1" x14ac:dyDescent="0.3">
      <c r="A136" s="3" t="s">
        <v>3</v>
      </c>
      <c r="B136" s="8" t="s">
        <v>432</v>
      </c>
      <c r="C136" s="15"/>
      <c r="D136" s="23">
        <v>14.739753934256925</v>
      </c>
      <c r="E136" s="23">
        <v>8.9508732507884901</v>
      </c>
      <c r="F136" s="23">
        <v>6.9037789221777501</v>
      </c>
      <c r="G136" s="23">
        <v>7.0789272408729147</v>
      </c>
      <c r="H136" s="23">
        <v>2.7571915766951207</v>
      </c>
      <c r="I136" s="23">
        <v>3.6150001381244294</v>
      </c>
      <c r="J136" s="23">
        <v>7.5097466874627798</v>
      </c>
      <c r="K136" s="23">
        <v>1.03021909530095</v>
      </c>
      <c r="L136" s="23">
        <v>16.126301734293705</v>
      </c>
      <c r="M136" s="23">
        <v>-3.5034995765643231</v>
      </c>
      <c r="N136" s="23">
        <v>8.4435817807493123</v>
      </c>
      <c r="O136" s="23">
        <v>4.1126661275764178</v>
      </c>
      <c r="P136" s="23">
        <v>8.5884456579132973</v>
      </c>
      <c r="Q136" s="23">
        <v>7.9078735659059589</v>
      </c>
      <c r="R136" s="23">
        <v>13.479779564898834</v>
      </c>
      <c r="S136" s="23">
        <v>41.49365593836788</v>
      </c>
      <c r="T136" s="23">
        <v>27.031606120493407</v>
      </c>
      <c r="U136" s="23">
        <v>27.372686769623783</v>
      </c>
      <c r="V136" s="23">
        <v>22.16517315602546</v>
      </c>
      <c r="W136" s="23">
        <v>10.159002348196509</v>
      </c>
      <c r="X136" s="23">
        <v>8.9973091411136039</v>
      </c>
      <c r="Y136" s="23">
        <v>9.4935803074679228</v>
      </c>
      <c r="Z136" s="23">
        <v>10.227075636593483</v>
      </c>
      <c r="AA136" s="23">
        <v>7.8039854455288094</v>
      </c>
      <c r="AB136" s="23">
        <v>5.7077906728496828</v>
      </c>
      <c r="AC136" s="23">
        <v>5.3532778737592821</v>
      </c>
      <c r="AD136" s="23">
        <v>3.7069554343752884</v>
      </c>
      <c r="AE136" s="23">
        <f t="shared" si="7"/>
        <v>12.650877030536307</v>
      </c>
      <c r="AF136" s="23">
        <f t="shared" si="7"/>
        <v>11.649369162273885</v>
      </c>
    </row>
    <row r="137" spans="1:32" ht="18" customHeight="1" x14ac:dyDescent="0.3">
      <c r="A137" s="3" t="s">
        <v>32</v>
      </c>
      <c r="B137" s="8" t="s">
        <v>433</v>
      </c>
      <c r="C137" s="15"/>
      <c r="D137" s="23">
        <v>14.380742905513898</v>
      </c>
      <c r="E137" s="23">
        <v>9.5831056955331348</v>
      </c>
      <c r="F137" s="23">
        <v>7.4367096767485208</v>
      </c>
      <c r="G137" s="23">
        <v>5.8443026050740059</v>
      </c>
      <c r="H137" s="23">
        <v>1.7962853853928777</v>
      </c>
      <c r="I137" s="23">
        <v>2.5258774024799351</v>
      </c>
      <c r="J137" s="23">
        <v>6.0594944665529908</v>
      </c>
      <c r="K137" s="23">
        <v>-1.087148550871774</v>
      </c>
      <c r="L137" s="23">
        <v>11.865905287929479</v>
      </c>
      <c r="M137" s="23">
        <v>-5.2554472715869593</v>
      </c>
      <c r="N137" s="23">
        <v>10.109791226010614</v>
      </c>
      <c r="O137" s="23">
        <v>-0.70732119709178676</v>
      </c>
      <c r="P137" s="23">
        <v>4.0603566529492383</v>
      </c>
      <c r="Q137" s="23">
        <v>2.4637035555515041</v>
      </c>
      <c r="R137" s="23">
        <v>20.992484938823665</v>
      </c>
      <c r="S137" s="23">
        <v>49.108655319835435</v>
      </c>
      <c r="T137" s="23">
        <v>30.360242948828272</v>
      </c>
      <c r="U137" s="23">
        <v>29.651636561184375</v>
      </c>
      <c r="V137" s="23">
        <v>22.235701719601593</v>
      </c>
      <c r="W137" s="23">
        <v>9.6396165205552222</v>
      </c>
      <c r="X137" s="23">
        <v>8.6917649228270193</v>
      </c>
      <c r="Y137" s="23">
        <v>9.298907180413579</v>
      </c>
      <c r="Z137" s="23">
        <v>10.688623824168417</v>
      </c>
      <c r="AA137" s="23">
        <v>6.277943741249544</v>
      </c>
      <c r="AB137" s="23">
        <v>2.7549120151053756</v>
      </c>
      <c r="AC137" s="23">
        <v>5.1834424730014206</v>
      </c>
      <c r="AD137" s="23">
        <v>3.6050151514408952</v>
      </c>
      <c r="AE137" s="23">
        <f t="shared" si="7"/>
        <v>14.077477111120842</v>
      </c>
      <c r="AF137" s="23">
        <f t="shared" si="7"/>
        <v>13.380278002126772</v>
      </c>
    </row>
    <row r="138" spans="1:32" ht="18" customHeight="1" x14ac:dyDescent="0.3">
      <c r="A138" s="1" t="s">
        <v>33</v>
      </c>
      <c r="B138" s="8" t="s">
        <v>434</v>
      </c>
      <c r="C138" s="15"/>
      <c r="D138" s="23">
        <v>16.934347995512411</v>
      </c>
      <c r="E138" s="23">
        <v>5.1705059060262499</v>
      </c>
      <c r="F138" s="23">
        <v>3.5834764488562598</v>
      </c>
      <c r="G138" s="23">
        <v>15.057110738857844</v>
      </c>
      <c r="H138" s="23">
        <v>8.4694006607507077</v>
      </c>
      <c r="I138" s="23">
        <v>9.6910960148057086</v>
      </c>
      <c r="J138" s="23">
        <v>15.072038849770991</v>
      </c>
      <c r="K138" s="23">
        <v>11.206426036263451</v>
      </c>
      <c r="L138" s="23">
        <v>34.338505865775062</v>
      </c>
      <c r="M138" s="23">
        <v>2.7328558607704281</v>
      </c>
      <c r="N138" s="23">
        <v>2.973621103117523</v>
      </c>
      <c r="O138" s="23">
        <v>21.032670171002692</v>
      </c>
      <c r="P138" s="23">
        <v>21.62864211105007</v>
      </c>
      <c r="Q138" s="23">
        <v>21.321626721809778</v>
      </c>
      <c r="R138" s="23">
        <v>-2.1533818899835779</v>
      </c>
      <c r="S138" s="23">
        <v>21.899213737696542</v>
      </c>
      <c r="T138" s="23">
        <v>16.554739965641119</v>
      </c>
      <c r="U138" s="23">
        <v>19.350090073994636</v>
      </c>
      <c r="V138" s="23">
        <v>21.895461016573847</v>
      </c>
      <c r="W138" s="23">
        <v>12.150758127177056</v>
      </c>
      <c r="X138" s="23">
        <v>10.142783455573309</v>
      </c>
      <c r="Y138" s="23">
        <v>10.213788211853171</v>
      </c>
      <c r="Z138" s="23">
        <v>8.5337175032147599</v>
      </c>
      <c r="AA138" s="23">
        <v>13.51399032970042</v>
      </c>
      <c r="AB138" s="23">
        <v>16.052288931249052</v>
      </c>
      <c r="AC138" s="23">
        <v>5.8800720090618626</v>
      </c>
      <c r="AD138" s="23">
        <v>4.0210726203010978</v>
      </c>
      <c r="AE138" s="23">
        <f t="shared" si="7"/>
        <v>8.272556438882873</v>
      </c>
      <c r="AF138" s="23">
        <f t="shared" si="7"/>
        <v>6.0522954428416256</v>
      </c>
    </row>
    <row r="139" spans="1:32" ht="18" customHeight="1" x14ac:dyDescent="0.3">
      <c r="A139" s="1" t="s">
        <v>4</v>
      </c>
      <c r="B139" s="8" t="s">
        <v>435</v>
      </c>
      <c r="C139" s="15"/>
      <c r="D139" s="23">
        <v>11.977522584417557</v>
      </c>
      <c r="E139" s="23">
        <v>14.274199050117716</v>
      </c>
      <c r="F139" s="23">
        <v>11.805706796069131</v>
      </c>
      <c r="G139" s="23">
        <v>12.458781715370264</v>
      </c>
      <c r="H139" s="23">
        <v>0.64126716879562196</v>
      </c>
      <c r="I139" s="23">
        <v>1.4004226704768854</v>
      </c>
      <c r="J139" s="23">
        <v>4.3376184929995247</v>
      </c>
      <c r="K139" s="23">
        <v>6.2148590667206633</v>
      </c>
      <c r="L139" s="23">
        <v>5.2285535865722181</v>
      </c>
      <c r="M139" s="23">
        <v>11.410389337180149</v>
      </c>
      <c r="N139" s="23">
        <v>19.686414674444521</v>
      </c>
      <c r="O139" s="23">
        <v>19.787352727395728</v>
      </c>
      <c r="P139" s="23">
        <v>15.518238095487732</v>
      </c>
      <c r="Q139" s="23">
        <v>33.620606345424477</v>
      </c>
      <c r="R139" s="23">
        <v>41.630365057815908</v>
      </c>
      <c r="S139" s="23">
        <v>3.0124901832108151</v>
      </c>
      <c r="T139" s="23">
        <v>-0.31382763187015428</v>
      </c>
      <c r="U139" s="23">
        <v>8.7817358564585817</v>
      </c>
      <c r="V139" s="23">
        <v>9.6164206390569404</v>
      </c>
      <c r="W139" s="23">
        <v>12.990050514966484</v>
      </c>
      <c r="X139" s="23">
        <v>5.7417576236009182</v>
      </c>
      <c r="Y139" s="23">
        <v>5.7725684876077707</v>
      </c>
      <c r="Z139" s="23">
        <v>4.2855598374045485</v>
      </c>
      <c r="AA139" s="23">
        <v>-0.43212889704035717</v>
      </c>
      <c r="AB139" s="23">
        <v>2.2881627484246252</v>
      </c>
      <c r="AC139" s="23">
        <v>1.4059572427619145</v>
      </c>
      <c r="AD139" s="23">
        <v>-16.637530612043975</v>
      </c>
      <c r="AE139" s="23">
        <f t="shared" si="7"/>
        <v>2.8966703884150604</v>
      </c>
      <c r="AF139" s="23">
        <f t="shared" si="7"/>
        <v>5.7570309306386775</v>
      </c>
    </row>
    <row r="140" spans="1:32" s="16" customFormat="1" ht="18" customHeight="1" x14ac:dyDescent="0.3">
      <c r="A140" s="2" t="s">
        <v>34</v>
      </c>
      <c r="B140" s="14" t="s">
        <v>436</v>
      </c>
      <c r="D140" s="24">
        <v>11.723194737029672</v>
      </c>
      <c r="E140" s="24">
        <v>14.799883682683387</v>
      </c>
      <c r="F140" s="24">
        <v>7.9239166949290194</v>
      </c>
      <c r="G140" s="24">
        <v>9.2618024864529644</v>
      </c>
      <c r="H140" s="24">
        <v>4.6170123325151025</v>
      </c>
      <c r="I140" s="24">
        <v>4.3949805320536655</v>
      </c>
      <c r="J140" s="24">
        <v>14.374679373521147</v>
      </c>
      <c r="K140" s="24">
        <v>9.8440351554582861</v>
      </c>
      <c r="L140" s="24">
        <v>15.681159597563308</v>
      </c>
      <c r="M140" s="24">
        <v>6.0577832955484467</v>
      </c>
      <c r="N140" s="24">
        <v>8.9911612856070917</v>
      </c>
      <c r="O140" s="24">
        <v>8.4613479878184421</v>
      </c>
      <c r="P140" s="24">
        <v>2.7983570923763068</v>
      </c>
      <c r="Q140" s="24">
        <v>15.332568084014582</v>
      </c>
      <c r="R140" s="24">
        <v>16.999259526851844</v>
      </c>
      <c r="S140" s="24">
        <v>2.5285605905483095</v>
      </c>
      <c r="T140" s="24">
        <v>5.3757259076030408</v>
      </c>
      <c r="U140" s="24">
        <v>4.9280290338836465</v>
      </c>
      <c r="V140" s="24">
        <v>7.1608310060424287</v>
      </c>
      <c r="W140" s="24">
        <v>8.8537497623552923</v>
      </c>
      <c r="X140" s="24">
        <v>7.5903388476030784</v>
      </c>
      <c r="Y140" s="24">
        <v>7.2811633768096584</v>
      </c>
      <c r="Z140" s="24">
        <v>7.1876488422158928</v>
      </c>
      <c r="AA140" s="24">
        <v>5.7219686570026909</v>
      </c>
      <c r="AB140" s="24">
        <v>4.7348447468888111</v>
      </c>
      <c r="AC140" s="24">
        <v>4.0469980936276073</v>
      </c>
      <c r="AD140" s="24">
        <v>-6.6367418613248645</v>
      </c>
      <c r="AE140" s="24">
        <f t="shared" ref="AE140:AF155" si="8">AE34/AD34*100-100</f>
        <v>12.800064448950607</v>
      </c>
      <c r="AF140" s="24">
        <f t="shared" si="8"/>
        <v>10.18381646139612</v>
      </c>
    </row>
    <row r="141" spans="1:32" ht="18" customHeight="1" x14ac:dyDescent="0.3">
      <c r="A141" s="1" t="s">
        <v>35</v>
      </c>
      <c r="B141" s="8" t="s">
        <v>437</v>
      </c>
      <c r="C141" s="15"/>
      <c r="D141" s="23">
        <v>10.270034767438602</v>
      </c>
      <c r="E141" s="23">
        <v>15.54050365124067</v>
      </c>
      <c r="F141" s="23">
        <v>11.130027044749255</v>
      </c>
      <c r="G141" s="23">
        <v>7.8302147319496953</v>
      </c>
      <c r="H141" s="23">
        <v>6.1561688135024752</v>
      </c>
      <c r="I141" s="23">
        <v>12.660192294063009</v>
      </c>
      <c r="J141" s="23">
        <v>18.233912315647373</v>
      </c>
      <c r="K141" s="23">
        <v>6.4631650494056316</v>
      </c>
      <c r="L141" s="23">
        <v>14.193220319747795</v>
      </c>
      <c r="M141" s="23">
        <v>10.521608045423008</v>
      </c>
      <c r="N141" s="23">
        <v>11.91471428293805</v>
      </c>
      <c r="O141" s="23">
        <v>8.7591922802719324</v>
      </c>
      <c r="P141" s="23">
        <v>11.91691719712604</v>
      </c>
      <c r="Q141" s="23">
        <v>12.296912720937954</v>
      </c>
      <c r="R141" s="23">
        <v>15.118182621710915</v>
      </c>
      <c r="S141" s="23">
        <v>6.6738526769976687</v>
      </c>
      <c r="T141" s="23">
        <v>17.359996341812931</v>
      </c>
      <c r="U141" s="23">
        <v>8.6948456234702292</v>
      </c>
      <c r="V141" s="23">
        <v>8.3479987890743104</v>
      </c>
      <c r="W141" s="23">
        <v>8.2274348783159184</v>
      </c>
      <c r="X141" s="23">
        <v>7.1203623917075021</v>
      </c>
      <c r="Y141" s="23">
        <v>5.3108430773595643</v>
      </c>
      <c r="Z141" s="23">
        <v>7.0111307006835517</v>
      </c>
      <c r="AA141" s="23">
        <v>6.2748511380317069</v>
      </c>
      <c r="AB141" s="23">
        <v>6.0491649372388139</v>
      </c>
      <c r="AC141" s="23">
        <v>4.6384506106530949</v>
      </c>
      <c r="AD141" s="23">
        <v>-6.0179680835359051</v>
      </c>
      <c r="AE141" s="23">
        <f t="shared" si="8"/>
        <v>14.99313188750304</v>
      </c>
      <c r="AF141" s="23">
        <f t="shared" si="8"/>
        <v>8.3234224167626962</v>
      </c>
    </row>
    <row r="142" spans="1:32" ht="18" customHeight="1" x14ac:dyDescent="0.3">
      <c r="A142" s="1" t="s">
        <v>36</v>
      </c>
      <c r="B142" s="8" t="s">
        <v>438</v>
      </c>
      <c r="C142" s="15"/>
      <c r="D142" s="23">
        <v>9.481582351341217</v>
      </c>
      <c r="E142" s="23">
        <v>16.079596011445147</v>
      </c>
      <c r="F142" s="23">
        <v>12.781970133466913</v>
      </c>
      <c r="G142" s="23">
        <v>7.3034065401906645</v>
      </c>
      <c r="H142" s="23">
        <v>6.0512264439540644</v>
      </c>
      <c r="I142" s="23">
        <v>12.327695689110854</v>
      </c>
      <c r="J142" s="23">
        <v>17.914985989450088</v>
      </c>
      <c r="K142" s="23">
        <v>7.0226068879815955</v>
      </c>
      <c r="L142" s="23">
        <v>14.034268529122883</v>
      </c>
      <c r="M142" s="23">
        <v>7.9398089408945935</v>
      </c>
      <c r="N142" s="23">
        <v>9.9875209016060467</v>
      </c>
      <c r="O142" s="23">
        <v>9.1339493772599525</v>
      </c>
      <c r="P142" s="23">
        <v>15.395251853226284</v>
      </c>
      <c r="Q142" s="23">
        <v>10.081632600975183</v>
      </c>
      <c r="R142" s="23">
        <v>15.722042669213891</v>
      </c>
      <c r="S142" s="23">
        <v>5.3601266203193347</v>
      </c>
      <c r="T142" s="23">
        <v>15.961172994466423</v>
      </c>
      <c r="U142" s="23">
        <v>8.575978734117399</v>
      </c>
      <c r="V142" s="23">
        <v>8.8711292284527445</v>
      </c>
      <c r="W142" s="23">
        <v>9.4823171539867133</v>
      </c>
      <c r="X142" s="23">
        <v>5.6243562147563608</v>
      </c>
      <c r="Y142" s="23">
        <v>4.6278247974139646</v>
      </c>
      <c r="Z142" s="23">
        <v>10.90054942775582</v>
      </c>
      <c r="AA142" s="23">
        <v>5.5125226244906855</v>
      </c>
      <c r="AB142" s="23">
        <v>5.3076878140614099</v>
      </c>
      <c r="AC142" s="23">
        <v>4.7935568153912698</v>
      </c>
      <c r="AD142" s="23">
        <v>-3.5334493667772762</v>
      </c>
      <c r="AE142" s="23">
        <f t="shared" si="8"/>
        <v>16.679526044542285</v>
      </c>
      <c r="AF142" s="23">
        <f t="shared" si="8"/>
        <v>4.7992301317912478</v>
      </c>
    </row>
    <row r="143" spans="1:32" ht="18" customHeight="1" x14ac:dyDescent="0.3">
      <c r="A143" s="1" t="s">
        <v>52</v>
      </c>
      <c r="B143" s="8" t="s">
        <v>439</v>
      </c>
      <c r="C143" s="15"/>
      <c r="D143" s="23">
        <v>11.084307452190885</v>
      </c>
      <c r="E143" s="23">
        <v>12.095476754616371</v>
      </c>
      <c r="F143" s="23">
        <v>9.476081645557926</v>
      </c>
      <c r="G143" s="23">
        <v>8.9391482104256568</v>
      </c>
      <c r="H143" s="23">
        <v>4.4760329706832351</v>
      </c>
      <c r="I143" s="23">
        <v>15.510291580504699</v>
      </c>
      <c r="J143" s="23">
        <v>21.319341032336098</v>
      </c>
      <c r="K143" s="23">
        <v>4.8265422907863353</v>
      </c>
      <c r="L143" s="23">
        <v>13.661801982845304</v>
      </c>
      <c r="M143" s="23">
        <v>12.487196544915037</v>
      </c>
      <c r="N143" s="23">
        <v>12.805968467939863</v>
      </c>
      <c r="O143" s="23">
        <v>7.1046220611518152</v>
      </c>
      <c r="P143" s="23">
        <v>7.8945479432271526</v>
      </c>
      <c r="Q143" s="23">
        <v>8.5738921649285231</v>
      </c>
      <c r="R143" s="23">
        <v>14.521435796227735</v>
      </c>
      <c r="S143" s="23">
        <v>7.6625081005223308</v>
      </c>
      <c r="T143" s="23">
        <v>14.837199196229903</v>
      </c>
      <c r="U143" s="23">
        <v>8.8703093830498858</v>
      </c>
      <c r="V143" s="23">
        <v>7.188220701721491</v>
      </c>
      <c r="W143" s="23">
        <v>7.5861898281010411</v>
      </c>
      <c r="X143" s="23">
        <v>10.70918746528362</v>
      </c>
      <c r="Y143" s="23">
        <v>7.5084566904719594</v>
      </c>
      <c r="Z143" s="23">
        <v>3.0301642562711208</v>
      </c>
      <c r="AA143" s="23">
        <v>7.2138242150881808</v>
      </c>
      <c r="AB143" s="23">
        <v>5.7520583895238246</v>
      </c>
      <c r="AC143" s="23">
        <v>3.4336582418542889</v>
      </c>
      <c r="AD143" s="23">
        <v>-1.6915879912658767</v>
      </c>
      <c r="AE143" s="23">
        <f t="shared" si="8"/>
        <v>8.8687889273924867</v>
      </c>
      <c r="AF143" s="23">
        <f t="shared" si="8"/>
        <v>6.6649411004895143</v>
      </c>
    </row>
    <row r="144" spans="1:32" ht="18" customHeight="1" x14ac:dyDescent="0.3">
      <c r="A144" s="1" t="s">
        <v>53</v>
      </c>
      <c r="B144" s="8" t="s">
        <v>440</v>
      </c>
      <c r="C144" s="15"/>
      <c r="D144" s="23">
        <v>13.700445683507951</v>
      </c>
      <c r="E144" s="23">
        <v>22.743755411029113</v>
      </c>
      <c r="F144" s="23">
        <v>8.9353196883181738</v>
      </c>
      <c r="G144" s="23">
        <v>5.4880966403310509</v>
      </c>
      <c r="H144" s="23">
        <v>11.261782550381128</v>
      </c>
      <c r="I144" s="23">
        <v>14.481086638888513</v>
      </c>
      <c r="J144" s="23">
        <v>16.118258156494946</v>
      </c>
      <c r="K144" s="23">
        <v>10.671524770767576</v>
      </c>
      <c r="L144" s="23">
        <v>14.428739569247284</v>
      </c>
      <c r="M144" s="23">
        <v>12.576701215728562</v>
      </c>
      <c r="N144" s="23">
        <v>16.625327903155025</v>
      </c>
      <c r="O144" s="23">
        <v>12.686090373624864</v>
      </c>
      <c r="P144" s="23">
        <v>19.426580921757747</v>
      </c>
      <c r="Q144" s="23">
        <v>21.147324027015003</v>
      </c>
      <c r="R144" s="23">
        <v>13.356487943140564</v>
      </c>
      <c r="S144" s="23">
        <v>6.0317760992588632</v>
      </c>
      <c r="T144" s="23">
        <v>18.751060731927382</v>
      </c>
      <c r="U144" s="23">
        <v>15.568090147519172</v>
      </c>
      <c r="V144" s="23">
        <v>11.248031243439073</v>
      </c>
      <c r="W144" s="23">
        <v>7.1185850287085515</v>
      </c>
      <c r="X144" s="23">
        <v>3.6913183815406398</v>
      </c>
      <c r="Y144" s="23">
        <v>3.0679907579357604</v>
      </c>
      <c r="Z144" s="23">
        <v>7.0106343357422247</v>
      </c>
      <c r="AA144" s="23">
        <v>7.4752180888317099</v>
      </c>
      <c r="AB144" s="23">
        <v>8.2705357638430286</v>
      </c>
      <c r="AC144" s="23">
        <v>4.9784789444221786</v>
      </c>
      <c r="AD144" s="23">
        <v>-11.513230680340072</v>
      </c>
      <c r="AE144" s="23">
        <f t="shared" si="8"/>
        <v>21.462289014417493</v>
      </c>
      <c r="AF144" s="23">
        <f t="shared" si="8"/>
        <v>9.775429390907675</v>
      </c>
    </row>
    <row r="145" spans="1:32" ht="18" customHeight="1" x14ac:dyDescent="0.3">
      <c r="A145" s="1" t="s">
        <v>459</v>
      </c>
      <c r="B145" s="8" t="s">
        <v>441</v>
      </c>
      <c r="C145" s="15"/>
      <c r="D145" s="23">
        <v>7.2729552703462446</v>
      </c>
      <c r="E145" s="23">
        <v>19.178052474184199</v>
      </c>
      <c r="F145" s="23">
        <v>12.635442516007586</v>
      </c>
      <c r="G145" s="23">
        <v>8.4232204746599137</v>
      </c>
      <c r="H145" s="23">
        <v>7.4868684548338678</v>
      </c>
      <c r="I145" s="23">
        <v>2.5762363307443508</v>
      </c>
      <c r="J145" s="23">
        <v>10.264043320471103</v>
      </c>
      <c r="K145" s="23">
        <v>5.8190138242371319</v>
      </c>
      <c r="L145" s="23">
        <v>16.830535713603297</v>
      </c>
      <c r="M145" s="23">
        <v>11.810668848338281</v>
      </c>
      <c r="N145" s="23">
        <v>11.034994697773044</v>
      </c>
      <c r="O145" s="23">
        <v>8.9717876721487215</v>
      </c>
      <c r="P145" s="23">
        <v>3.3216476774758945</v>
      </c>
      <c r="Q145" s="23">
        <v>25.279497836966684</v>
      </c>
      <c r="R145" s="23">
        <v>17.308994393738345</v>
      </c>
      <c r="S145" s="23">
        <v>9.544258207507923</v>
      </c>
      <c r="T145" s="23">
        <v>29.905807176388493</v>
      </c>
      <c r="U145" s="23">
        <v>4.008345299581606E-3</v>
      </c>
      <c r="V145" s="23">
        <v>6.0366408868759436</v>
      </c>
      <c r="W145" s="23">
        <v>7.0729878353810562</v>
      </c>
      <c r="X145" s="23">
        <v>6.1467814085811341</v>
      </c>
      <c r="Y145" s="23">
        <v>3.5636517324759325</v>
      </c>
      <c r="Z145" s="23">
        <v>5.7782563572378081</v>
      </c>
      <c r="AA145" s="23">
        <v>4.3845549081145379</v>
      </c>
      <c r="AB145" s="23">
        <v>6.9736573538879725</v>
      </c>
      <c r="AC145" s="23">
        <v>7.8588091319763862</v>
      </c>
      <c r="AD145" s="23">
        <v>-23.26151404788024</v>
      </c>
      <c r="AE145" s="23">
        <f t="shared" si="8"/>
        <v>22.462633291582293</v>
      </c>
      <c r="AF145" s="23">
        <f t="shared" si="8"/>
        <v>30.023479374980639</v>
      </c>
    </row>
    <row r="146" spans="1:32" ht="18" customHeight="1" x14ac:dyDescent="0.3">
      <c r="A146" s="1" t="s">
        <v>5</v>
      </c>
      <c r="B146" s="8" t="s">
        <v>442</v>
      </c>
      <c r="C146" s="15"/>
      <c r="D146" s="23">
        <v>14.18252397879904</v>
      </c>
      <c r="E146" s="23">
        <v>19.323217060297182</v>
      </c>
      <c r="F146" s="23">
        <v>17.307461690622048</v>
      </c>
      <c r="G146" s="23">
        <v>13.232853898795511</v>
      </c>
      <c r="H146" s="23">
        <v>11.770553163045733</v>
      </c>
      <c r="I146" s="23">
        <v>10.995042905413626</v>
      </c>
      <c r="J146" s="23">
        <v>16.17430139584215</v>
      </c>
      <c r="K146" s="23">
        <v>10.274632192979482</v>
      </c>
      <c r="L146" s="23">
        <v>8.9085464650793256</v>
      </c>
      <c r="M146" s="23">
        <v>17.298289401186523</v>
      </c>
      <c r="N146" s="23">
        <v>10.473202171269548</v>
      </c>
      <c r="O146" s="23">
        <v>10.197801072944657</v>
      </c>
      <c r="P146" s="23">
        <v>19.104356805725729</v>
      </c>
      <c r="Q146" s="23">
        <v>6.4603051414852359</v>
      </c>
      <c r="R146" s="23">
        <v>2.1818637063631314</v>
      </c>
      <c r="S146" s="23">
        <v>3.9382349229389888</v>
      </c>
      <c r="T146" s="23">
        <v>3.9192129558624629</v>
      </c>
      <c r="U146" s="23">
        <v>9.8580047786657587</v>
      </c>
      <c r="V146" s="23">
        <v>10.288835387810977</v>
      </c>
      <c r="W146" s="23">
        <v>11.737098148694287</v>
      </c>
      <c r="X146" s="23">
        <v>6.43263376450669</v>
      </c>
      <c r="Y146" s="23">
        <v>6.5157584759907934</v>
      </c>
      <c r="Z146" s="23">
        <v>4.3406101722942623</v>
      </c>
      <c r="AA146" s="23">
        <v>5.8020125719983753</v>
      </c>
      <c r="AB146" s="23">
        <v>2.0703610069270297</v>
      </c>
      <c r="AC146" s="23">
        <v>2.8391388850695307</v>
      </c>
      <c r="AD146" s="23">
        <v>-10.395452776111853</v>
      </c>
      <c r="AE146" s="23">
        <f t="shared" si="8"/>
        <v>8.9367130766545841</v>
      </c>
      <c r="AF146" s="23">
        <f t="shared" si="8"/>
        <v>12.711743097975187</v>
      </c>
    </row>
    <row r="147" spans="1:32" ht="18" customHeight="1" x14ac:dyDescent="0.3">
      <c r="A147" s="1" t="s">
        <v>49</v>
      </c>
      <c r="B147" s="8" t="s">
        <v>443</v>
      </c>
      <c r="C147" s="15"/>
      <c r="D147" s="23">
        <v>9.6220846926114802</v>
      </c>
      <c r="E147" s="23">
        <v>12.179180961546336</v>
      </c>
      <c r="F147" s="23">
        <v>12.039457150226625</v>
      </c>
      <c r="G147" s="23">
        <v>8.1799303054722543</v>
      </c>
      <c r="H147" s="23">
        <v>4.1320927591299608</v>
      </c>
      <c r="I147" s="23">
        <v>7.6512717062875879</v>
      </c>
      <c r="J147" s="23">
        <v>10.638896528810577</v>
      </c>
      <c r="K147" s="23">
        <v>5.1036057410743325</v>
      </c>
      <c r="L147" s="23">
        <v>10.37291829926896</v>
      </c>
      <c r="M147" s="23">
        <v>14.352053143491304</v>
      </c>
      <c r="N147" s="23">
        <v>12.081083070410031</v>
      </c>
      <c r="O147" s="23">
        <v>12.051170299373865</v>
      </c>
      <c r="P147" s="23">
        <v>27.80183301954682</v>
      </c>
      <c r="Q147" s="23">
        <v>11.099697009848072</v>
      </c>
      <c r="R147" s="23">
        <v>8.2280791863684044</v>
      </c>
      <c r="S147" s="23">
        <v>3.7417856570046268</v>
      </c>
      <c r="T147" s="23">
        <v>4.541449149706267</v>
      </c>
      <c r="U147" s="23">
        <v>19.098527146236805</v>
      </c>
      <c r="V147" s="23">
        <v>16.638117980741356</v>
      </c>
      <c r="W147" s="23">
        <v>14.228134849454392</v>
      </c>
      <c r="X147" s="23">
        <v>10.822323312369008</v>
      </c>
      <c r="Y147" s="23">
        <v>9.6105593694930036</v>
      </c>
      <c r="Z147" s="23">
        <v>5.7450899927596168</v>
      </c>
      <c r="AA147" s="23">
        <v>7.935319895897436</v>
      </c>
      <c r="AB147" s="23">
        <v>2.8013297532120731</v>
      </c>
      <c r="AC147" s="23">
        <v>1.9929219764489829</v>
      </c>
      <c r="AD147" s="23">
        <v>-14.106771472309404</v>
      </c>
      <c r="AE147" s="23">
        <f t="shared" si="8"/>
        <v>9.4022991065458257</v>
      </c>
      <c r="AF147" s="23">
        <f t="shared" si="8"/>
        <v>17.184598389005828</v>
      </c>
    </row>
    <row r="148" spans="1:32" ht="18" customHeight="1" x14ac:dyDescent="0.3">
      <c r="A148" s="1" t="s">
        <v>38</v>
      </c>
      <c r="B148" s="8" t="s">
        <v>444</v>
      </c>
      <c r="C148" s="15"/>
      <c r="D148" s="23">
        <v>22.811777661505843</v>
      </c>
      <c r="E148" s="23">
        <v>31.389353665149201</v>
      </c>
      <c r="F148" s="23">
        <v>24.904124091994916</v>
      </c>
      <c r="G148" s="23">
        <v>19.768877849637619</v>
      </c>
      <c r="H148" s="23">
        <v>20.694961890161039</v>
      </c>
      <c r="I148" s="23">
        <v>14.365630576751286</v>
      </c>
      <c r="J148" s="23">
        <v>21.426511636720463</v>
      </c>
      <c r="K148" s="23">
        <v>14.745211331378442</v>
      </c>
      <c r="L148" s="23">
        <v>7.7489111301978255</v>
      </c>
      <c r="M148" s="23">
        <v>19.688230944592291</v>
      </c>
      <c r="N148" s="23">
        <v>9.2270642755523795</v>
      </c>
      <c r="O148" s="23">
        <v>8.7238731962674336</v>
      </c>
      <c r="P148" s="23">
        <v>11.975842651077386</v>
      </c>
      <c r="Q148" s="23">
        <v>2.1204066961845172</v>
      </c>
      <c r="R148" s="23">
        <v>-3.9713566731851699</v>
      </c>
      <c r="S148" s="23">
        <v>4.1635594232780591</v>
      </c>
      <c r="T148" s="23">
        <v>3.2084067961216221</v>
      </c>
      <c r="U148" s="23">
        <v>-0.83416578276549558</v>
      </c>
      <c r="V148" s="23">
        <v>1.465387328916961</v>
      </c>
      <c r="W148" s="23">
        <v>7.757709209861801</v>
      </c>
      <c r="X148" s="23">
        <v>-1.0008912009052011</v>
      </c>
      <c r="Y148" s="23">
        <v>0.6491152646337639</v>
      </c>
      <c r="Z148" s="23">
        <v>1.4411650102840241</v>
      </c>
      <c r="AA148" s="23">
        <v>1.2111023198308146</v>
      </c>
      <c r="AB148" s="23">
        <v>0.39279500893584895</v>
      </c>
      <c r="AC148" s="23">
        <v>4.8277904319660223</v>
      </c>
      <c r="AD148" s="23">
        <v>-1.9095344977837669</v>
      </c>
      <c r="AE148" s="23">
        <f t="shared" si="8"/>
        <v>8.0045268798099869</v>
      </c>
      <c r="AF148" s="23">
        <f t="shared" si="8"/>
        <v>3.6403901428679433</v>
      </c>
    </row>
    <row r="149" spans="1:32" ht="18" customHeight="1" x14ac:dyDescent="0.3">
      <c r="A149" s="1" t="s">
        <v>6</v>
      </c>
      <c r="B149" s="8" t="s">
        <v>445</v>
      </c>
      <c r="C149" s="15"/>
      <c r="D149" s="23">
        <v>12.496995985248788</v>
      </c>
      <c r="E149" s="23">
        <v>16.193066818156112</v>
      </c>
      <c r="F149" s="23">
        <v>13.142809434622819</v>
      </c>
      <c r="G149" s="23">
        <v>15.348197608489954</v>
      </c>
      <c r="H149" s="23">
        <v>12.167907654298119</v>
      </c>
      <c r="I149" s="23">
        <v>12.879404393599117</v>
      </c>
      <c r="J149" s="23">
        <v>10.664749453704701</v>
      </c>
      <c r="K149" s="23">
        <v>14.394591774973492</v>
      </c>
      <c r="L149" s="23">
        <v>26.006054480983082</v>
      </c>
      <c r="M149" s="23">
        <v>13.192874351011056</v>
      </c>
      <c r="N149" s="23">
        <v>11.581794711528232</v>
      </c>
      <c r="O149" s="23">
        <v>14.440256740219965</v>
      </c>
      <c r="P149" s="23">
        <v>13.86901424639602</v>
      </c>
      <c r="Q149" s="23">
        <v>16.686890993509195</v>
      </c>
      <c r="R149" s="23">
        <v>5.3230114733037652</v>
      </c>
      <c r="S149" s="23">
        <v>12.40492669297582</v>
      </c>
      <c r="T149" s="23">
        <v>7.5459520077606896</v>
      </c>
      <c r="U149" s="23">
        <v>6.8830515022005443</v>
      </c>
      <c r="V149" s="23">
        <v>4.2768792477874769</v>
      </c>
      <c r="W149" s="23">
        <v>6.4665536455319881</v>
      </c>
      <c r="X149" s="23">
        <v>6.0037219650203326</v>
      </c>
      <c r="Y149" s="23">
        <v>7.0444912397025661</v>
      </c>
      <c r="Z149" s="23">
        <v>7.640013203313373</v>
      </c>
      <c r="AA149" s="23">
        <v>7.6510607476557198</v>
      </c>
      <c r="AB149" s="23">
        <v>6.6362098914660663</v>
      </c>
      <c r="AC149" s="23">
        <v>5.8841731794017562</v>
      </c>
      <c r="AD149" s="23">
        <v>1.5447017817406703</v>
      </c>
      <c r="AE149" s="23">
        <f t="shared" si="8"/>
        <v>7.2764170289907497</v>
      </c>
      <c r="AF149" s="23">
        <f t="shared" si="8"/>
        <v>6.3602165550711902</v>
      </c>
    </row>
    <row r="150" spans="1:32" ht="18" customHeight="1" x14ac:dyDescent="0.3">
      <c r="A150" s="1" t="s">
        <v>39</v>
      </c>
      <c r="B150" s="8" t="s">
        <v>446</v>
      </c>
      <c r="C150" s="15"/>
      <c r="D150" s="23">
        <v>4.7874350745374699</v>
      </c>
      <c r="E150" s="23">
        <v>19.281638108104232</v>
      </c>
      <c r="F150" s="23">
        <v>12.872863086370984</v>
      </c>
      <c r="G150" s="23">
        <v>20.405684260047892</v>
      </c>
      <c r="H150" s="23">
        <v>3.4777877299870994</v>
      </c>
      <c r="I150" s="23">
        <v>23.559169577765886</v>
      </c>
      <c r="J150" s="23">
        <v>8.2369662140791036</v>
      </c>
      <c r="K150" s="23">
        <v>13.514120492527425</v>
      </c>
      <c r="L150" s="23">
        <v>15.356470318003531</v>
      </c>
      <c r="M150" s="23">
        <v>12.860681733150869</v>
      </c>
      <c r="N150" s="23">
        <v>13.980794752725629</v>
      </c>
      <c r="O150" s="23">
        <v>13.165743561185252</v>
      </c>
      <c r="P150" s="23">
        <v>13.959263939179564</v>
      </c>
      <c r="Q150" s="23">
        <v>29.849911316838416</v>
      </c>
      <c r="R150" s="23">
        <v>4.861666324819609</v>
      </c>
      <c r="S150" s="23">
        <v>-3.2648314548898441</v>
      </c>
      <c r="T150" s="23">
        <v>9.6869891398200423</v>
      </c>
      <c r="U150" s="23">
        <v>10.470059781595523</v>
      </c>
      <c r="V150" s="23">
        <v>2.634999146637611</v>
      </c>
      <c r="W150" s="23">
        <v>9.713011331506479</v>
      </c>
      <c r="X150" s="23">
        <v>5.0267487504304569</v>
      </c>
      <c r="Y150" s="23">
        <v>10.018083400102924</v>
      </c>
      <c r="Z150" s="23">
        <v>9.1820139589054719</v>
      </c>
      <c r="AA150" s="23">
        <v>5.8087485351969548</v>
      </c>
      <c r="AB150" s="23">
        <v>6.0294064399273708</v>
      </c>
      <c r="AC150" s="23">
        <v>4.7556420117092131</v>
      </c>
      <c r="AD150" s="23">
        <v>-0.37030296481471225</v>
      </c>
      <c r="AE150" s="23">
        <f t="shared" si="8"/>
        <v>5.3034410246964825</v>
      </c>
      <c r="AF150" s="23">
        <f t="shared" si="8"/>
        <v>11.161142731255282</v>
      </c>
    </row>
    <row r="151" spans="1:32" ht="18" customHeight="1" x14ac:dyDescent="0.3">
      <c r="A151" s="1" t="s">
        <v>40</v>
      </c>
      <c r="B151" s="8" t="s">
        <v>447</v>
      </c>
      <c r="C151" s="15"/>
      <c r="D151" s="23">
        <v>20.566614490079971</v>
      </c>
      <c r="E151" s="23">
        <v>15.794927776324002</v>
      </c>
      <c r="F151" s="23">
        <v>14.628036466472864</v>
      </c>
      <c r="G151" s="23">
        <v>13.336185971207428</v>
      </c>
      <c r="H151" s="23">
        <v>12.856242343892504</v>
      </c>
      <c r="I151" s="23">
        <v>8.5801738619842638</v>
      </c>
      <c r="J151" s="23">
        <v>10.766066809872228</v>
      </c>
      <c r="K151" s="23">
        <v>11.743418142466354</v>
      </c>
      <c r="L151" s="23">
        <v>18.808108159866464</v>
      </c>
      <c r="M151" s="23">
        <v>10.025161956068558</v>
      </c>
      <c r="N151" s="23">
        <v>10.557131281785374</v>
      </c>
      <c r="O151" s="23">
        <v>12.779001042340823</v>
      </c>
      <c r="P151" s="23">
        <v>4.3206366005132537</v>
      </c>
      <c r="Q151" s="23">
        <v>19.860170778419842</v>
      </c>
      <c r="R151" s="23">
        <v>11.113926494365202</v>
      </c>
      <c r="S151" s="23">
        <v>12.593252179956323</v>
      </c>
      <c r="T151" s="23">
        <v>6.8533842563123244</v>
      </c>
      <c r="U151" s="23">
        <v>5.2551837728443331</v>
      </c>
      <c r="V151" s="23">
        <v>5.6396813142524138</v>
      </c>
      <c r="W151" s="23">
        <v>5.1719283254687554</v>
      </c>
      <c r="X151" s="23">
        <v>6.4905871583784744</v>
      </c>
      <c r="Y151" s="23">
        <v>5.0754971691143567</v>
      </c>
      <c r="Z151" s="23">
        <v>6.4566542225942953</v>
      </c>
      <c r="AA151" s="23">
        <v>7.4329854175988856</v>
      </c>
      <c r="AB151" s="23">
        <v>6.2342839057339319</v>
      </c>
      <c r="AC151" s="23">
        <v>4.3540735873283296</v>
      </c>
      <c r="AD151" s="23">
        <v>1.6989873071753863</v>
      </c>
      <c r="AE151" s="23">
        <f t="shared" si="8"/>
        <v>10.937551847780313</v>
      </c>
      <c r="AF151" s="23">
        <f t="shared" si="8"/>
        <v>5.2415832534796323</v>
      </c>
    </row>
    <row r="152" spans="1:32" ht="18" customHeight="1" x14ac:dyDescent="0.3">
      <c r="A152" s="1" t="s">
        <v>50</v>
      </c>
      <c r="B152" s="8" t="s">
        <v>448</v>
      </c>
      <c r="C152" s="15"/>
      <c r="D152" s="23">
        <v>11.110085255008244</v>
      </c>
      <c r="E152" s="23">
        <v>13.454856965124137</v>
      </c>
      <c r="F152" s="23">
        <v>11.393369116941159</v>
      </c>
      <c r="G152" s="23">
        <v>12.490524709311671</v>
      </c>
      <c r="H152" s="23">
        <v>21.69564873483651</v>
      </c>
      <c r="I152" s="23">
        <v>7.6004274010287816</v>
      </c>
      <c r="J152" s="23">
        <v>13.396806520503631</v>
      </c>
      <c r="K152" s="23">
        <v>18.856208061413795</v>
      </c>
      <c r="L152" s="23">
        <v>46.328062773788048</v>
      </c>
      <c r="M152" s="23">
        <v>16.638734913920388</v>
      </c>
      <c r="N152" s="23">
        <v>10.576658466215491</v>
      </c>
      <c r="O152" s="23">
        <v>17.084244269531297</v>
      </c>
      <c r="P152" s="23">
        <v>22.458872922904845</v>
      </c>
      <c r="Q152" s="23">
        <v>4.2098440045672589</v>
      </c>
      <c r="R152" s="23">
        <v>0.61244317577744312</v>
      </c>
      <c r="S152" s="23">
        <v>27.717331668834504</v>
      </c>
      <c r="T152" s="23">
        <v>6.5416053944609303</v>
      </c>
      <c r="U152" s="23">
        <v>5.5299167402464775</v>
      </c>
      <c r="V152" s="23">
        <v>4.4223978573495089</v>
      </c>
      <c r="W152" s="23">
        <v>5.0245623417433762</v>
      </c>
      <c r="X152" s="23">
        <v>6.3864766105891277</v>
      </c>
      <c r="Y152" s="23">
        <v>6.3399963266438562</v>
      </c>
      <c r="Z152" s="23">
        <v>7.3611969029349922</v>
      </c>
      <c r="AA152" s="23">
        <v>9.4248367597300273</v>
      </c>
      <c r="AB152" s="23">
        <v>7.4808544079260315</v>
      </c>
      <c r="AC152" s="23">
        <v>8.088354957890914</v>
      </c>
      <c r="AD152" s="23">
        <v>2.9446027767130829</v>
      </c>
      <c r="AE152" s="23">
        <f t="shared" si="8"/>
        <v>5.8811724076373224</v>
      </c>
      <c r="AF152" s="23">
        <f t="shared" si="8"/>
        <v>3.615353828115019</v>
      </c>
    </row>
    <row r="153" spans="1:32" ht="18" customHeight="1" x14ac:dyDescent="0.3">
      <c r="A153" s="1" t="s">
        <v>7</v>
      </c>
      <c r="B153" s="8" t="s">
        <v>449</v>
      </c>
      <c r="C153" s="15"/>
      <c r="D153" s="23">
        <v>14.013257005122043</v>
      </c>
      <c r="E153" s="23">
        <v>13.152400835073081</v>
      </c>
      <c r="F153" s="23">
        <v>18.389462375636384</v>
      </c>
      <c r="G153" s="23">
        <v>11.63793103448279</v>
      </c>
      <c r="H153" s="23">
        <v>4.2466287277907782</v>
      </c>
      <c r="I153" s="23">
        <v>7.497925246422966</v>
      </c>
      <c r="J153" s="23">
        <v>8.8184783523229413</v>
      </c>
      <c r="K153" s="23">
        <v>7.9971047021319066</v>
      </c>
      <c r="L153" s="23">
        <v>11.673691794016136</v>
      </c>
      <c r="M153" s="23">
        <v>10.139653283645018</v>
      </c>
      <c r="N153" s="23">
        <v>8.2654822953990248</v>
      </c>
      <c r="O153" s="23">
        <v>9.6594198464907635</v>
      </c>
      <c r="P153" s="23">
        <v>9.6278991965706382</v>
      </c>
      <c r="Q153" s="23">
        <v>12.731436749779746</v>
      </c>
      <c r="R153" s="23">
        <v>16.083134490735418</v>
      </c>
      <c r="S153" s="23">
        <v>15.737542547130062</v>
      </c>
      <c r="T153" s="23">
        <v>11.659324713366104</v>
      </c>
      <c r="U153" s="23">
        <v>9.5921456931620526</v>
      </c>
      <c r="V153" s="23">
        <v>8.6528274674868157</v>
      </c>
      <c r="W153" s="23">
        <v>11.18747294385274</v>
      </c>
      <c r="X153" s="23">
        <v>10.569394961301228</v>
      </c>
      <c r="Y153" s="23">
        <v>8.9239209410266938</v>
      </c>
      <c r="Z153" s="23">
        <v>9.0435515163443938</v>
      </c>
      <c r="AA153" s="23">
        <v>6.9391790898413177</v>
      </c>
      <c r="AB153" s="23">
        <v>6.6815315850077326</v>
      </c>
      <c r="AC153" s="23">
        <v>5.3515776764815968</v>
      </c>
      <c r="AD153" s="23">
        <v>3.5613513275101809</v>
      </c>
      <c r="AE153" s="23">
        <f t="shared" si="8"/>
        <v>0.19261095495255631</v>
      </c>
      <c r="AF153" s="23">
        <f t="shared" si="8"/>
        <v>6.6265320588614145</v>
      </c>
    </row>
    <row r="154" spans="1:32" ht="18" customHeight="1" x14ac:dyDescent="0.3">
      <c r="A154" s="1" t="s">
        <v>41</v>
      </c>
      <c r="B154" s="8" t="s">
        <v>450</v>
      </c>
      <c r="C154" s="15"/>
      <c r="D154" s="23"/>
      <c r="E154" s="23"/>
      <c r="F154" s="23"/>
      <c r="G154" s="23"/>
      <c r="H154" s="23"/>
      <c r="I154" s="23">
        <v>6.5457265756498515</v>
      </c>
      <c r="J154" s="23">
        <v>7.1109550835722644</v>
      </c>
      <c r="K154" s="23">
        <v>9.2481654800706536</v>
      </c>
      <c r="L154" s="23">
        <v>12.317077235907874</v>
      </c>
      <c r="M154" s="23">
        <v>8.5846144714192292</v>
      </c>
      <c r="N154" s="23">
        <v>5.0797425279816224</v>
      </c>
      <c r="O154" s="23">
        <v>11.643906879958394</v>
      </c>
      <c r="P154" s="23">
        <v>9.5867461876519826</v>
      </c>
      <c r="Q154" s="23">
        <v>12.87586191021839</v>
      </c>
      <c r="R154" s="23">
        <v>17.123256777314538</v>
      </c>
      <c r="S154" s="23">
        <v>15.628399554510054</v>
      </c>
      <c r="T154" s="23">
        <v>10.50470791102245</v>
      </c>
      <c r="U154" s="23">
        <v>9.815240441933156</v>
      </c>
      <c r="V154" s="23">
        <v>9.6499415367969732</v>
      </c>
      <c r="W154" s="23">
        <v>11.470685017019804</v>
      </c>
      <c r="X154" s="23">
        <v>8.7687010676616381</v>
      </c>
      <c r="Y154" s="23">
        <v>9.8508947494727153</v>
      </c>
      <c r="Z154" s="23">
        <v>9.0785987441669818</v>
      </c>
      <c r="AA154" s="23">
        <v>5.715678089139459</v>
      </c>
      <c r="AB154" s="23">
        <v>5.6319543202434801</v>
      </c>
      <c r="AC154" s="23">
        <v>3.8903010404156504</v>
      </c>
      <c r="AD154" s="23">
        <v>2.7716836693153653</v>
      </c>
      <c r="AE154" s="23">
        <f t="shared" si="8"/>
        <v>0.83307691356402813</v>
      </c>
      <c r="AF154" s="23">
        <f t="shared" si="8"/>
        <v>2.4430109823641004</v>
      </c>
    </row>
    <row r="155" spans="1:32" ht="18" customHeight="1" x14ac:dyDescent="0.3">
      <c r="A155" s="1" t="s">
        <v>42</v>
      </c>
      <c r="B155" s="8" t="s">
        <v>451</v>
      </c>
      <c r="C155" s="15"/>
      <c r="D155" s="23"/>
      <c r="E155" s="23"/>
      <c r="F155" s="23"/>
      <c r="G155" s="23"/>
      <c r="H155" s="23"/>
      <c r="I155" s="23">
        <v>5.500959565879171</v>
      </c>
      <c r="J155" s="23">
        <v>5.9103953331556056</v>
      </c>
      <c r="K155" s="23">
        <v>5.9744144037430686</v>
      </c>
      <c r="L155" s="23">
        <v>10.002375197350943</v>
      </c>
      <c r="M155" s="23">
        <v>8.0704160951074329</v>
      </c>
      <c r="N155" s="23">
        <v>10.315445549209016</v>
      </c>
      <c r="O155" s="23">
        <v>8.0638803362347318</v>
      </c>
      <c r="P155" s="23">
        <v>9.8905923315700193</v>
      </c>
      <c r="Q155" s="23">
        <v>14.574197510092546</v>
      </c>
      <c r="R155" s="23">
        <v>20.607367961597078</v>
      </c>
      <c r="S155" s="23">
        <v>13.734608074453831</v>
      </c>
      <c r="T155" s="23">
        <v>15.166592656608998</v>
      </c>
      <c r="U155" s="23">
        <v>10.943179420429104</v>
      </c>
      <c r="V155" s="23">
        <v>8.6225657409455607</v>
      </c>
      <c r="W155" s="23">
        <v>7.7850160700862858</v>
      </c>
      <c r="X155" s="23">
        <v>8.9656413677541735</v>
      </c>
      <c r="Y155" s="23">
        <v>5.4912474268549119</v>
      </c>
      <c r="Z155" s="23">
        <v>8.451108592989101</v>
      </c>
      <c r="AA155" s="23">
        <v>7.086646639743833</v>
      </c>
      <c r="AB155" s="23">
        <v>7.8540672260584188</v>
      </c>
      <c r="AC155" s="23">
        <v>5.0554579864564602</v>
      </c>
      <c r="AD155" s="23">
        <v>-0.33178309170013165</v>
      </c>
      <c r="AE155" s="23">
        <f t="shared" si="8"/>
        <v>-8.7428997453372688</v>
      </c>
      <c r="AF155" s="23">
        <f t="shared" si="8"/>
        <v>22.239791363877174</v>
      </c>
    </row>
    <row r="156" spans="1:32" ht="18" customHeight="1" x14ac:dyDescent="0.3">
      <c r="A156" s="1" t="s">
        <v>43</v>
      </c>
      <c r="B156" s="8" t="s">
        <v>452</v>
      </c>
      <c r="C156" s="15"/>
      <c r="D156" s="23"/>
      <c r="E156" s="23"/>
      <c r="F156" s="23"/>
      <c r="G156" s="23"/>
      <c r="H156" s="23"/>
      <c r="I156" s="23">
        <v>12.151337433843509</v>
      </c>
      <c r="J156" s="23">
        <v>16.217077992474955</v>
      </c>
      <c r="K156" s="23">
        <v>5.8439420544337111</v>
      </c>
      <c r="L156" s="23">
        <v>10.938877080201166</v>
      </c>
      <c r="M156" s="23">
        <v>16.122248703210417</v>
      </c>
      <c r="N156" s="23">
        <v>15.759185480300971</v>
      </c>
      <c r="O156" s="23">
        <v>5.6492264905267007</v>
      </c>
      <c r="P156" s="23">
        <v>9.5757288683800681</v>
      </c>
      <c r="Q156" s="23">
        <v>11.216820867756709</v>
      </c>
      <c r="R156" s="23">
        <v>10.426459486572142</v>
      </c>
      <c r="S156" s="23">
        <v>17.43345972563904</v>
      </c>
      <c r="T156" s="23">
        <v>12.546867344085769</v>
      </c>
      <c r="U156" s="23">
        <v>8.0521219217165196</v>
      </c>
      <c r="V156" s="23">
        <v>5.8848887298626096</v>
      </c>
      <c r="W156" s="23">
        <v>12.82336825566739</v>
      </c>
      <c r="X156" s="23">
        <v>16.82913575435596</v>
      </c>
      <c r="Y156" s="23">
        <v>8.6620221499850345</v>
      </c>
      <c r="Z156" s="23">
        <v>9.3191174937222314</v>
      </c>
      <c r="AA156" s="23">
        <v>10.136354406216626</v>
      </c>
      <c r="AB156" s="23">
        <v>8.6830550782375155</v>
      </c>
      <c r="AC156" s="23">
        <v>9.1927391980295141</v>
      </c>
      <c r="AD156" s="23">
        <v>7.6843484138157123</v>
      </c>
      <c r="AE156" s="23">
        <f t="shared" ref="AE156:AF161" si="9">AE50/AD50*100-100</f>
        <v>3.4908673413968785</v>
      </c>
      <c r="AF156" s="23">
        <f t="shared" si="9"/>
        <v>8.578600588111712</v>
      </c>
    </row>
    <row r="157" spans="1:32" ht="18" customHeight="1" x14ac:dyDescent="0.3">
      <c r="A157" s="1" t="s">
        <v>51</v>
      </c>
      <c r="B157" s="8" t="s">
        <v>453</v>
      </c>
      <c r="C157" s="15"/>
      <c r="D157" s="23">
        <v>16.574872701441492</v>
      </c>
      <c r="E157" s="23">
        <v>16.258318427527669</v>
      </c>
      <c r="F157" s="23">
        <v>15.797770749320279</v>
      </c>
      <c r="G157" s="23">
        <v>12.47262074387487</v>
      </c>
      <c r="H157" s="23">
        <v>10.07894564446697</v>
      </c>
      <c r="I157" s="23">
        <v>10.2117354233676</v>
      </c>
      <c r="J157" s="23">
        <v>13.410010066547343</v>
      </c>
      <c r="K157" s="23">
        <v>8.0898832629920747</v>
      </c>
      <c r="L157" s="23">
        <v>13.794059952784593</v>
      </c>
      <c r="M157" s="23">
        <v>12.352193997700354</v>
      </c>
      <c r="N157" s="23">
        <v>10.01461516861788</v>
      </c>
      <c r="O157" s="23">
        <v>10.441178945208947</v>
      </c>
      <c r="P157" s="23">
        <v>12.458993353244054</v>
      </c>
      <c r="Q157" s="23">
        <v>10.964757333762009</v>
      </c>
      <c r="R157" s="23">
        <v>12.105682725463623</v>
      </c>
      <c r="S157" s="23">
        <v>13.029327873229462</v>
      </c>
      <c r="T157" s="23">
        <v>12.538026808273628</v>
      </c>
      <c r="U157" s="23">
        <v>11.784348225696249</v>
      </c>
      <c r="V157" s="23">
        <v>7.9454099574353592</v>
      </c>
      <c r="W157" s="23">
        <v>6.6923164828888559</v>
      </c>
      <c r="X157" s="23">
        <v>5.9101659562634978</v>
      </c>
      <c r="Y157" s="23">
        <v>8.0822782017987436</v>
      </c>
      <c r="Z157" s="23">
        <v>7.976422826424951</v>
      </c>
      <c r="AA157" s="23">
        <v>9.0569320206210335</v>
      </c>
      <c r="AB157" s="23">
        <v>4.5632182153630083</v>
      </c>
      <c r="AC157" s="23">
        <v>5.1202610499861549</v>
      </c>
      <c r="AD157" s="23">
        <v>3.0033294043276584</v>
      </c>
      <c r="AE157" s="23">
        <f t="shared" si="9"/>
        <v>8.9901568735663631</v>
      </c>
      <c r="AF157" s="23">
        <f t="shared" si="9"/>
        <v>2.9012762806498245</v>
      </c>
    </row>
    <row r="158" spans="1:32" s="16" customFormat="1" ht="18" customHeight="1" x14ac:dyDescent="0.3">
      <c r="A158" s="2" t="s">
        <v>44</v>
      </c>
      <c r="B158" s="14" t="s">
        <v>454</v>
      </c>
      <c r="D158" s="24">
        <v>13.335077859061357</v>
      </c>
      <c r="E158" s="24">
        <v>16.103380011962898</v>
      </c>
      <c r="F158" s="24">
        <v>14.570002556147273</v>
      </c>
      <c r="G158" s="24">
        <v>12.349275457741598</v>
      </c>
      <c r="H158" s="24">
        <v>9.4130929051188446</v>
      </c>
      <c r="I158" s="24">
        <v>11.273791927766894</v>
      </c>
      <c r="J158" s="24">
        <v>13.359355634658982</v>
      </c>
      <c r="K158" s="24">
        <v>9.9821973742479884</v>
      </c>
      <c r="L158" s="24">
        <v>16.718871907593496</v>
      </c>
      <c r="M158" s="24">
        <v>12.749906813158447</v>
      </c>
      <c r="N158" s="24">
        <v>10.787874464776664</v>
      </c>
      <c r="O158" s="24">
        <v>11.374357746667172</v>
      </c>
      <c r="P158" s="24">
        <v>13.536414743676801</v>
      </c>
      <c r="Q158" s="24">
        <v>12.710336812352338</v>
      </c>
      <c r="R158" s="24">
        <v>9.1329367155520629</v>
      </c>
      <c r="S158" s="24">
        <v>10.641048334347573</v>
      </c>
      <c r="T158" s="24">
        <v>10.452832478911205</v>
      </c>
      <c r="U158" s="24">
        <v>8.9965104523520409</v>
      </c>
      <c r="V158" s="24">
        <v>7.1309209437930008</v>
      </c>
      <c r="W158" s="24">
        <v>8.0518132720123816</v>
      </c>
      <c r="X158" s="24">
        <v>6.7862461080648018</v>
      </c>
      <c r="Y158" s="24">
        <v>7.0923786502885946</v>
      </c>
      <c r="Z158" s="24">
        <v>7.3451991085590862</v>
      </c>
      <c r="AA158" s="24">
        <v>7.390811554313558</v>
      </c>
      <c r="AB158" s="24">
        <v>5.4854239607584674</v>
      </c>
      <c r="AC158" s="24">
        <v>5.0391063215140974</v>
      </c>
      <c r="AD158" s="24">
        <v>-0.70601023697687992</v>
      </c>
      <c r="AE158" s="24">
        <f t="shared" si="9"/>
        <v>8.3564480088712116</v>
      </c>
      <c r="AF158" s="24">
        <f t="shared" si="9"/>
        <v>6.5980213241231951</v>
      </c>
    </row>
    <row r="159" spans="1:32" s="16" customFormat="1" ht="18" customHeight="1" x14ac:dyDescent="0.3">
      <c r="A159" s="2" t="s">
        <v>45</v>
      </c>
      <c r="B159" s="14" t="s">
        <v>455</v>
      </c>
      <c r="D159" s="24">
        <v>12.882146663761375</v>
      </c>
      <c r="E159" s="24">
        <v>14.317707590160197</v>
      </c>
      <c r="F159" s="24">
        <v>12.894803188846922</v>
      </c>
      <c r="G159" s="24">
        <v>10.897795124220067</v>
      </c>
      <c r="H159" s="24">
        <v>8.0687979620909402</v>
      </c>
      <c r="I159" s="24">
        <v>9.3418904263049996</v>
      </c>
      <c r="J159" s="24">
        <v>13.906490867033597</v>
      </c>
      <c r="K159" s="24">
        <v>10.82745248942058</v>
      </c>
      <c r="L159" s="24">
        <v>16.863747413972874</v>
      </c>
      <c r="M159" s="24">
        <v>9.3780496827701114</v>
      </c>
      <c r="N159" s="24">
        <v>9.8141220880568056</v>
      </c>
      <c r="O159" s="24">
        <v>10.560378975168064</v>
      </c>
      <c r="P159" s="24">
        <v>11.594247479708983</v>
      </c>
      <c r="Q159" s="24">
        <v>14.04259765897406</v>
      </c>
      <c r="R159" s="24">
        <v>12.087305476290595</v>
      </c>
      <c r="S159" s="24">
        <v>7.8465432283209964</v>
      </c>
      <c r="T159" s="24">
        <v>9.2446594368464758</v>
      </c>
      <c r="U159" s="24">
        <v>8.3357383739905515</v>
      </c>
      <c r="V159" s="24">
        <v>6.6346685647164634</v>
      </c>
      <c r="W159" s="24">
        <v>8.2148665594964569</v>
      </c>
      <c r="X159" s="24">
        <v>6.7505834197338714</v>
      </c>
      <c r="Y159" s="24">
        <v>6.4985312173594565</v>
      </c>
      <c r="Z159" s="24">
        <v>7.7122481115801946</v>
      </c>
      <c r="AA159" s="24">
        <v>7.0790549733844585</v>
      </c>
      <c r="AB159" s="24">
        <v>5.1639867604872762</v>
      </c>
      <c r="AC159" s="24">
        <v>4.7325235296967065</v>
      </c>
      <c r="AD159" s="24">
        <v>-0.44067772209244538</v>
      </c>
      <c r="AE159" s="24">
        <f t="shared" si="9"/>
        <v>11.054196840994194</v>
      </c>
      <c r="AF159" s="24">
        <f t="shared" si="9"/>
        <v>7.1170214873449851</v>
      </c>
    </row>
    <row r="160" spans="1:32" ht="18" customHeight="1" x14ac:dyDescent="0.3">
      <c r="A160" s="1" t="s">
        <v>46</v>
      </c>
      <c r="B160" s="8" t="s">
        <v>456</v>
      </c>
      <c r="C160" s="15"/>
      <c r="D160" s="23">
        <v>16.250510682271525</v>
      </c>
      <c r="E160" s="23">
        <v>10.896574535381305</v>
      </c>
      <c r="F160" s="23">
        <v>8.3420326597569243</v>
      </c>
      <c r="G160" s="23">
        <v>9.1192209088249996</v>
      </c>
      <c r="H160" s="23">
        <v>17.430107696431676</v>
      </c>
      <c r="I160" s="23">
        <v>8.1304633894162919</v>
      </c>
      <c r="J160" s="23">
        <v>9.0502682296840931</v>
      </c>
      <c r="K160" s="23">
        <v>9.7328505056026131</v>
      </c>
      <c r="L160" s="23">
        <v>13.798864709483922</v>
      </c>
      <c r="M160" s="23">
        <v>10.404887835126758</v>
      </c>
      <c r="N160" s="23">
        <v>21.788221689931447</v>
      </c>
      <c r="O160" s="23">
        <v>19.137464479243675</v>
      </c>
      <c r="P160" s="23">
        <v>15.864675778603839</v>
      </c>
      <c r="Q160" s="23">
        <v>13.002122474648232</v>
      </c>
      <c r="R160" s="23">
        <v>5.4156521739130454</v>
      </c>
      <c r="S160" s="23">
        <v>-2.2020490315768626</v>
      </c>
      <c r="T160" s="23">
        <v>11.417991961774149</v>
      </c>
      <c r="U160" s="23">
        <v>13.790780155266447</v>
      </c>
      <c r="V160" s="23">
        <v>12.605072765072762</v>
      </c>
      <c r="W160" s="23">
        <v>11.064666975856596</v>
      </c>
      <c r="X160" s="23">
        <v>7.8194028858301863</v>
      </c>
      <c r="Y160" s="23">
        <v>10.852447369589569</v>
      </c>
      <c r="Z160" s="23">
        <v>7.1362605620795421</v>
      </c>
      <c r="AA160" s="23">
        <v>3.4037824420742169</v>
      </c>
      <c r="AB160" s="23">
        <v>9.2626882701045758</v>
      </c>
      <c r="AC160" s="23">
        <v>6.8521770208391359</v>
      </c>
      <c r="AD160" s="23">
        <v>-6.7523675158758749</v>
      </c>
      <c r="AE160" s="23">
        <f>AE54/AD54*100-100</f>
        <v>16.226864244854994</v>
      </c>
      <c r="AF160" s="23">
        <f>AF54/AE54*100-100</f>
        <v>9.8470716919906636</v>
      </c>
    </row>
    <row r="161" spans="1:32" ht="18" customHeight="1" x14ac:dyDescent="0.3">
      <c r="A161" s="1" t="s">
        <v>47</v>
      </c>
      <c r="B161" s="8" t="s">
        <v>457</v>
      </c>
      <c r="C161" s="15"/>
      <c r="D161" s="23">
        <v>1.2658227848101262</v>
      </c>
      <c r="E161" s="23">
        <v>-7.84375</v>
      </c>
      <c r="F161" s="23">
        <v>-4.4591386910817192</v>
      </c>
      <c r="G161" s="23">
        <v>-13.824312333629109</v>
      </c>
      <c r="H161" s="23">
        <v>42.565897858319602</v>
      </c>
      <c r="I161" s="23">
        <v>-17.405748952766146</v>
      </c>
      <c r="J161" s="23">
        <v>-32.039174536551243</v>
      </c>
      <c r="K161" s="23">
        <v>17.627380339680897</v>
      </c>
      <c r="L161" s="23">
        <v>-6.563115292058626</v>
      </c>
      <c r="M161" s="23">
        <v>-13.767267618824633</v>
      </c>
      <c r="N161" s="23">
        <v>-24.626663046429542</v>
      </c>
      <c r="O161" s="23">
        <v>103.60230547550432</v>
      </c>
      <c r="P161" s="23">
        <v>9.748761500353865</v>
      </c>
      <c r="Q161" s="23">
        <v>-21.973238755440917</v>
      </c>
      <c r="R161" s="23">
        <v>80.702479338842977</v>
      </c>
      <c r="S161" s="23">
        <v>-15.458495312142702</v>
      </c>
      <c r="T161" s="23">
        <v>37.449283202596718</v>
      </c>
      <c r="U161" s="23">
        <v>-14.434714159204958</v>
      </c>
      <c r="V161" s="23">
        <v>-0.85096596136155256</v>
      </c>
      <c r="W161" s="23">
        <v>12.57248898167478</v>
      </c>
      <c r="X161" s="23">
        <v>6.0375025757263501</v>
      </c>
      <c r="Y161" s="23">
        <v>0.3886513797123996</v>
      </c>
      <c r="Z161" s="23">
        <v>3.7650019357336362</v>
      </c>
      <c r="AA161" s="23">
        <v>12.694711314243065</v>
      </c>
      <c r="AB161" s="23">
        <v>-14.360205264029133</v>
      </c>
      <c r="AC161" s="23">
        <v>36.889919783512113</v>
      </c>
      <c r="AD161" s="23">
        <v>6.4318628318270186</v>
      </c>
      <c r="AE161" s="23">
        <f t="shared" si="9"/>
        <v>3.562126872796739</v>
      </c>
      <c r="AF161" s="23">
        <f t="shared" si="9"/>
        <v>1.9920573917499524</v>
      </c>
    </row>
    <row r="162" spans="1:32" s="16" customFormat="1" ht="18" customHeight="1" x14ac:dyDescent="0.3">
      <c r="A162" s="2" t="s">
        <v>9</v>
      </c>
      <c r="B162" s="14" t="s">
        <v>458</v>
      </c>
      <c r="D162" s="24">
        <v>13.32617706404271</v>
      </c>
      <c r="E162" s="24">
        <v>14.274307369189998</v>
      </c>
      <c r="F162" s="24">
        <v>12.667037762540275</v>
      </c>
      <c r="G162" s="24">
        <v>10.949006181932461</v>
      </c>
      <c r="H162" s="24">
        <v>8.6161170570046295</v>
      </c>
      <c r="I162" s="24">
        <v>9.4541661189794866</v>
      </c>
      <c r="J162" s="24">
        <v>13.767843455002875</v>
      </c>
      <c r="K162" s="24">
        <v>10.711087793119574</v>
      </c>
      <c r="L162" s="24">
        <v>16.70228369361007</v>
      </c>
      <c r="M162" s="24">
        <v>9.5334549467829959</v>
      </c>
      <c r="N162" s="24">
        <v>10.871925822826142</v>
      </c>
      <c r="O162" s="24">
        <v>11.169418872433994</v>
      </c>
      <c r="P162" s="24">
        <v>12.008293991560961</v>
      </c>
      <c r="Q162" s="24">
        <v>14.04825090090354</v>
      </c>
      <c r="R162" s="24">
        <v>11.291883146973248</v>
      </c>
      <c r="S162" s="24">
        <v>6.9917073928781122</v>
      </c>
      <c r="T162" s="24">
        <v>9.3544532887294309</v>
      </c>
      <c r="U162" s="24">
        <v>8.8831208278592015</v>
      </c>
      <c r="V162" s="24">
        <v>7.1937072054681295</v>
      </c>
      <c r="W162" s="24">
        <v>8.4748329281043766</v>
      </c>
      <c r="X162" s="24">
        <v>6.8562462873180863</v>
      </c>
      <c r="Y162" s="24">
        <v>6.9406946024572278</v>
      </c>
      <c r="Z162" s="24">
        <v>7.6629250889716616</v>
      </c>
      <c r="AA162" s="24">
        <v>6.6946470911875053</v>
      </c>
      <c r="AB162" s="24">
        <v>5.6122399973201453</v>
      </c>
      <c r="AC162" s="24">
        <v>4.8854583254297523</v>
      </c>
      <c r="AD162" s="24">
        <v>-1.1101159547858259</v>
      </c>
      <c r="AE162" s="24">
        <f>AE56/AD56*100-100</f>
        <v>11.578454803069718</v>
      </c>
      <c r="AF162" s="24">
        <f>AF56/AE56*100-100</f>
        <v>7.406972122237903</v>
      </c>
    </row>
    <row r="163" spans="1:32" ht="18" customHeight="1" x14ac:dyDescent="0.3">
      <c r="A163" s="1"/>
    </row>
    <row r="164" spans="1:32" s="32" customFormat="1" ht="18" customHeight="1" x14ac:dyDescent="0.3">
      <c r="A164" s="1" t="s">
        <v>63</v>
      </c>
    </row>
    <row r="165" spans="1:32" s="32" customFormat="1" ht="18" customHeight="1" x14ac:dyDescent="0.3"/>
    <row r="166" spans="1:32" s="32" customFormat="1" ht="18" customHeight="1" x14ac:dyDescent="0.3"/>
    <row r="167" spans="1:32" s="32" customFormat="1" ht="18" customHeight="1" x14ac:dyDescent="0.3"/>
    <row r="168" spans="1:32" s="32" customFormat="1" ht="18" customHeight="1" x14ac:dyDescent="0.3"/>
    <row r="169" spans="1:32" s="32" customFormat="1" ht="18" customHeight="1" x14ac:dyDescent="0.3"/>
    <row r="170" spans="1:32" s="32" customFormat="1" ht="18" customHeight="1" x14ac:dyDescent="0.3"/>
    <row r="171" spans="1:32" s="32" customFormat="1" ht="18" customHeight="1" x14ac:dyDescent="0.3"/>
    <row r="172" spans="1:32" s="32" customFormat="1" ht="18" customHeight="1" x14ac:dyDescent="0.3"/>
    <row r="173" spans="1:32" s="32" customFormat="1" ht="18" customHeight="1" x14ac:dyDescent="0.3"/>
    <row r="174" spans="1:32" s="32" customFormat="1" ht="18" customHeight="1" x14ac:dyDescent="0.3"/>
    <row r="175" spans="1:32" s="32" customFormat="1" ht="18" customHeight="1" x14ac:dyDescent="0.3"/>
    <row r="176" spans="1:32" s="32" customFormat="1" ht="18" customHeight="1" x14ac:dyDescent="0.3"/>
    <row r="177" spans="1:30" s="31" customFormat="1" ht="18" customHeight="1" x14ac:dyDescent="0.3"/>
    <row r="178" spans="1:30" s="31" customFormat="1" ht="18" customHeight="1" x14ac:dyDescent="0.3"/>
    <row r="179" spans="1:30" s="31" customFormat="1" ht="18" customHeight="1" x14ac:dyDescent="0.3"/>
    <row r="180" spans="1:30" s="31" customFormat="1" ht="18" customHeight="1" x14ac:dyDescent="0.3"/>
    <row r="181" spans="1:30" s="31" customFormat="1" ht="18" customHeight="1" x14ac:dyDescent="0.3"/>
    <row r="182" spans="1:30" ht="18" customHeight="1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8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1:30" ht="18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</row>
    <row r="185" spans="1:30" ht="18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</row>
    <row r="186" spans="1:30" ht="18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</row>
    <row r="187" spans="1:30" ht="18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</row>
    <row r="188" spans="1:30" ht="18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</row>
    <row r="189" spans="1:30" ht="18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</row>
    <row r="190" spans="1:30" ht="18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</row>
    <row r="191" spans="1:30" ht="18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</row>
    <row r="192" spans="1:30" ht="18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</row>
    <row r="193" spans="1:30" ht="18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</row>
    <row r="194" spans="1:30" ht="18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</row>
    <row r="195" spans="1:30" ht="18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</row>
    <row r="196" spans="1:30" ht="18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</row>
    <row r="197" spans="1:30" ht="18" customHeigh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8" customHeigh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8" customHeight="1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8" customHeigh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8" customHeight="1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8" customHeigh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8" customHeight="1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8" customHeight="1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8" customHeight="1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8" customHeight="1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8" customHeight="1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8" customHeight="1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8" customHeight="1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8" customHeight="1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8" customHeight="1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8" customHeight="1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8" customHeight="1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8" customHeight="1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8" customHeight="1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8" customHeigh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8" customHeight="1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8" customHeight="1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8" customHeight="1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8" customHeight="1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8" customHeight="1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8" customHeigh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8" customHeight="1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8" customHeigh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8" customHeight="1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8" customHeigh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8" customHeight="1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8" customHeight="1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8" customHeigh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8" customHeight="1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8" customHeigh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8" customHeigh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8" customHeigh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8" customHeight="1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8" customHeigh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8" customHeight="1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8" customHeight="1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8" customHeight="1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8" customHeight="1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8" customHeight="1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8" customHeight="1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8" customHeight="1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8" customHeight="1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8" customHeigh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8" customHeight="1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8" customHeight="1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8" customHeight="1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8" customHeight="1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8" customHeight="1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8" customHeight="1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8" customHeight="1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8" customHeight="1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8" customHeight="1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8" customHeight="1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8" customHeight="1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8" customHeight="1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8" customHeight="1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8" customHeight="1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8" customHeight="1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8" customHeight="1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8" customHeight="1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8" customHeight="1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8" customHeight="1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8" customHeight="1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8" customHeight="1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8" customHeight="1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8" customHeigh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8" customHeight="1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8" customHeight="1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8" customHeight="1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8" customHeight="1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8" customHeight="1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8" customHeight="1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8" customHeight="1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8" customHeight="1" x14ac:dyDescent="0.3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8" customHeight="1" x14ac:dyDescent="0.3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8" customHeight="1" x14ac:dyDescent="0.3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8" customHeight="1" x14ac:dyDescent="0.3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8" customHeight="1" x14ac:dyDescent="0.3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8" customHeight="1" x14ac:dyDescent="0.3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8" customHeight="1" x14ac:dyDescent="0.3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8" customHeight="1" x14ac:dyDescent="0.3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8" customHeight="1" x14ac:dyDescent="0.3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8" customHeight="1" x14ac:dyDescent="0.3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8" customHeight="1" x14ac:dyDescent="0.3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8" customHeight="1" x14ac:dyDescent="0.3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8" customHeight="1" x14ac:dyDescent="0.3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8" customHeight="1" x14ac:dyDescent="0.3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8" customHeight="1" x14ac:dyDescent="0.3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8" customHeight="1" x14ac:dyDescent="0.3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8" customHeight="1" x14ac:dyDescent="0.3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8" customHeight="1" x14ac:dyDescent="0.3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8" customHeight="1" x14ac:dyDescent="0.3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8" customHeight="1" x14ac:dyDescent="0.3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8" customHeight="1" x14ac:dyDescent="0.3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8" customHeight="1" x14ac:dyDescent="0.3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8" customHeight="1" x14ac:dyDescent="0.3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8" customHeight="1" x14ac:dyDescent="0.3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8" customHeight="1" x14ac:dyDescent="0.3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8" customHeight="1" x14ac:dyDescent="0.3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8" customHeight="1" x14ac:dyDescent="0.3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8" customHeigh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8" customHeight="1" x14ac:dyDescent="0.3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8" customHeight="1" x14ac:dyDescent="0.3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8" customHeight="1" x14ac:dyDescent="0.3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8" customHeight="1" x14ac:dyDescent="0.3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8" customHeight="1" x14ac:dyDescent="0.3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8" customHeight="1" x14ac:dyDescent="0.3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8" customHeight="1" x14ac:dyDescent="0.3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8" customHeight="1" x14ac:dyDescent="0.3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8" customHeight="1" x14ac:dyDescent="0.3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8" customHeight="1" x14ac:dyDescent="0.3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8" customHeight="1" x14ac:dyDescent="0.3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8" customHeight="1" x14ac:dyDescent="0.3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8" customHeight="1" x14ac:dyDescent="0.3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8" customHeight="1" x14ac:dyDescent="0.3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8" customHeight="1" x14ac:dyDescent="0.3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8" customHeight="1" x14ac:dyDescent="0.3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8" customHeight="1" x14ac:dyDescent="0.3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8" customHeight="1" x14ac:dyDescent="0.3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8" customHeight="1" x14ac:dyDescent="0.3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8" customHeight="1" x14ac:dyDescent="0.3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8" customHeight="1" x14ac:dyDescent="0.3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8" customHeight="1" x14ac:dyDescent="0.3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18" customHeight="1" x14ac:dyDescent="0.3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18" customHeight="1" x14ac:dyDescent="0.3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18" customHeight="1" x14ac:dyDescent="0.3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18" customHeight="1" x14ac:dyDescent="0.3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18" customHeight="1" x14ac:dyDescent="0.3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18" customHeight="1" x14ac:dyDescent="0.3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18" customHeight="1" x14ac:dyDescent="0.3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18" customHeight="1" x14ac:dyDescent="0.3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18" customHeight="1" x14ac:dyDescent="0.3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18" customHeight="1" x14ac:dyDescent="0.3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18" customHeight="1" x14ac:dyDescent="0.3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18" customHeight="1" x14ac:dyDescent="0.3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18" customHeight="1" x14ac:dyDescent="0.3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18" customHeight="1" x14ac:dyDescent="0.3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18" customHeight="1" x14ac:dyDescent="0.3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18" customHeight="1" x14ac:dyDescent="0.3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18" customHeight="1" x14ac:dyDescent="0.3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18" customHeight="1" x14ac:dyDescent="0.3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8" customHeight="1" x14ac:dyDescent="0.3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8" customHeight="1" x14ac:dyDescent="0.3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8" customHeight="1" x14ac:dyDescent="0.3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</sheetData>
  <printOptions gridLines="1"/>
  <pageMargins left="0.78740157480314965" right="0.78740157480314965" top="0.78740157480314965" bottom="0.78740157480314965" header="0.31496062992125984" footer="0.31496062992125984"/>
  <pageSetup paperSize="9" scale="70" fitToHeight="2" orientation="portrait" r:id="rId1"/>
  <headerFooter>
    <oddFooter>&amp;L&amp;"Arial,Regular"&amp;10&amp;A&amp;R&amp;"Arial,Regular"&amp;10Statistics South Africa</oddFooter>
  </headerFooter>
  <rowBreaks count="1" manualBreakCount="1">
    <brk id="57" min="2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9"/>
  <sheetViews>
    <sheetView zoomScale="120" zoomScaleNormal="120" workbookViewId="0">
      <pane xSplit="2" ySplit="6" topLeftCell="AE7" activePane="bottomRight" state="frozen"/>
      <selection sqref="A1:AF56"/>
      <selection pane="topRight" sqref="A1:AF56"/>
      <selection pane="bottomLeft" sqref="A1:AF56"/>
      <selection pane="bottomRight" activeCell="A113" sqref="A113"/>
    </sheetView>
  </sheetViews>
  <sheetFormatPr defaultColWidth="9.109375" defaultRowHeight="13.2" x14ac:dyDescent="0.3"/>
  <cols>
    <col min="1" max="1" width="58" style="8" customWidth="1"/>
    <col min="2" max="2" width="15.5546875" style="8" hidden="1" customWidth="1"/>
    <col min="3" max="30" width="13.44140625" style="8" hidden="1" customWidth="1"/>
    <col min="31" max="31" width="13.44140625" style="8" customWidth="1"/>
    <col min="32" max="32" width="10.6640625" style="15" customWidth="1"/>
    <col min="33" max="16384" width="9.109375" style="15"/>
  </cols>
  <sheetData>
    <row r="1" spans="1:32" s="16" customFormat="1" ht="18" customHeight="1" x14ac:dyDescent="0.3">
      <c r="A1" s="14" t="s">
        <v>14</v>
      </c>
      <c r="B1" s="14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2" ht="18" customHeight="1" x14ac:dyDescent="0.3">
      <c r="AA2" s="13"/>
      <c r="AB2" s="13"/>
      <c r="AC2" s="13"/>
      <c r="AD2" s="13"/>
      <c r="AE2" s="13"/>
    </row>
    <row r="3" spans="1:32" ht="18" customHeight="1" x14ac:dyDescent="0.3"/>
    <row r="4" spans="1:32" ht="18" customHeight="1" x14ac:dyDescent="0.3">
      <c r="A4" s="14" t="s">
        <v>11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32" ht="18" customHeight="1" x14ac:dyDescent="0.3">
      <c r="A5" s="15" t="s">
        <v>377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32" s="16" customFormat="1" ht="18" customHeight="1" x14ac:dyDescent="0.3">
      <c r="A6" s="8" t="s">
        <v>10</v>
      </c>
      <c r="B6" s="14"/>
      <c r="C6" s="12">
        <v>1993</v>
      </c>
      <c r="D6" s="12">
        <v>1994</v>
      </c>
      <c r="E6" s="12">
        <v>1995</v>
      </c>
      <c r="F6" s="12">
        <v>1996</v>
      </c>
      <c r="G6" s="12">
        <v>1997</v>
      </c>
      <c r="H6" s="12">
        <v>1998</v>
      </c>
      <c r="I6" s="12">
        <v>1999</v>
      </c>
      <c r="J6" s="12">
        <v>2000</v>
      </c>
      <c r="K6" s="12">
        <v>2001</v>
      </c>
      <c r="L6" s="12">
        <v>2002</v>
      </c>
      <c r="M6" s="12">
        <v>2003</v>
      </c>
      <c r="N6" s="12">
        <v>2004</v>
      </c>
      <c r="O6" s="12">
        <v>2005</v>
      </c>
      <c r="P6" s="12">
        <v>2006</v>
      </c>
      <c r="Q6" s="12">
        <v>2007</v>
      </c>
      <c r="R6" s="12">
        <v>2008</v>
      </c>
      <c r="S6" s="12">
        <v>2009</v>
      </c>
      <c r="T6" s="12">
        <v>2010</v>
      </c>
      <c r="U6" s="12">
        <v>2011</v>
      </c>
      <c r="V6" s="12">
        <v>2012</v>
      </c>
      <c r="W6" s="12">
        <v>2013</v>
      </c>
      <c r="X6" s="12">
        <v>2014</v>
      </c>
      <c r="Y6" s="12">
        <v>2015</v>
      </c>
      <c r="Z6" s="12">
        <v>2016</v>
      </c>
      <c r="AA6" s="12">
        <v>2017</v>
      </c>
      <c r="AB6" s="12">
        <v>2018</v>
      </c>
      <c r="AC6" s="12">
        <v>2019</v>
      </c>
      <c r="AD6" s="12">
        <v>2020</v>
      </c>
      <c r="AE6" s="12">
        <v>2021</v>
      </c>
      <c r="AF6" s="12">
        <v>2022</v>
      </c>
    </row>
    <row r="7" spans="1:32" ht="18" customHeight="1" x14ac:dyDescent="0.3"/>
    <row r="8" spans="1:32" ht="18" customHeight="1" x14ac:dyDescent="0.3">
      <c r="A8" s="1" t="s">
        <v>0</v>
      </c>
      <c r="B8" s="8" t="s">
        <v>113</v>
      </c>
      <c r="C8" s="9">
        <v>61191.401808907489</v>
      </c>
      <c r="D8" s="9">
        <v>66025.522551811184</v>
      </c>
      <c r="E8" s="9">
        <v>52886.443564000729</v>
      </c>
      <c r="F8" s="9">
        <v>65579.190019360918</v>
      </c>
      <c r="G8" s="9">
        <v>66169.402729535155</v>
      </c>
      <c r="H8" s="9">
        <v>62662.424384869781</v>
      </c>
      <c r="I8" s="9">
        <v>66547.494696731737</v>
      </c>
      <c r="J8" s="9">
        <v>69675.226947478121</v>
      </c>
      <c r="K8" s="9">
        <v>67375.944458211365</v>
      </c>
      <c r="L8" s="9">
        <v>71755.380847995097</v>
      </c>
      <c r="M8" s="9">
        <v>72244.084943537746</v>
      </c>
      <c r="N8" s="9">
        <v>72864.979491153397</v>
      </c>
      <c r="O8" s="9">
        <v>74912.32918977509</v>
      </c>
      <c r="P8" s="9">
        <v>70820.033255296657</v>
      </c>
      <c r="Q8" s="9">
        <v>72929.876793866235</v>
      </c>
      <c r="R8" s="9">
        <v>87086.665715415846</v>
      </c>
      <c r="S8" s="9">
        <v>85438.740679423659</v>
      </c>
      <c r="T8" s="9">
        <v>85182.132752901409</v>
      </c>
      <c r="U8" s="9">
        <v>86880.690198727068</v>
      </c>
      <c r="V8" s="9">
        <v>88412.741915131453</v>
      </c>
      <c r="W8" s="9">
        <v>92373.543795257399</v>
      </c>
      <c r="X8" s="9">
        <v>102487.69169808234</v>
      </c>
      <c r="Y8" s="9">
        <v>98759.569251384339</v>
      </c>
      <c r="Z8" s="9">
        <v>93672.105310894985</v>
      </c>
      <c r="AA8" s="9">
        <v>111545.07953753864</v>
      </c>
      <c r="AB8" s="9">
        <v>112094.92575179876</v>
      </c>
      <c r="AC8" s="9">
        <v>104785.14212443063</v>
      </c>
      <c r="AD8" s="9">
        <v>122870.0990753462</v>
      </c>
      <c r="AE8" s="9">
        <v>128983.08956136109</v>
      </c>
      <c r="AF8" s="9">
        <v>131770.64214502648</v>
      </c>
    </row>
    <row r="9" spans="1:32" ht="18" customHeight="1" x14ac:dyDescent="0.3">
      <c r="A9" s="1" t="s">
        <v>15</v>
      </c>
      <c r="B9" s="8" t="s">
        <v>168</v>
      </c>
      <c r="C9" s="9">
        <v>53352.118729936279</v>
      </c>
      <c r="D9" s="9">
        <v>58220.945932490838</v>
      </c>
      <c r="E9" s="9">
        <v>44559.099384724657</v>
      </c>
      <c r="F9" s="9">
        <v>57494.271193997636</v>
      </c>
      <c r="G9" s="9">
        <v>58443.346360486234</v>
      </c>
      <c r="H9" s="9">
        <v>54217.773124304709</v>
      </c>
      <c r="I9" s="9">
        <v>58016.71292120617</v>
      </c>
      <c r="J9" s="9">
        <v>60902.60280983946</v>
      </c>
      <c r="K9" s="9">
        <v>58340.084763717816</v>
      </c>
      <c r="L9" s="9">
        <v>63008.595901827037</v>
      </c>
      <c r="M9" s="9">
        <v>63290.479859997249</v>
      </c>
      <c r="N9" s="9">
        <v>63479.837022737542</v>
      </c>
      <c r="O9" s="9">
        <v>65012.338969369615</v>
      </c>
      <c r="P9" s="9">
        <v>60445.818847012619</v>
      </c>
      <c r="Q9" s="9">
        <v>62342.081144399912</v>
      </c>
      <c r="R9" s="9">
        <v>77041.62554599838</v>
      </c>
      <c r="S9" s="9">
        <v>72965.363925985119</v>
      </c>
      <c r="T9" s="9">
        <v>73042.619056619427</v>
      </c>
      <c r="U9" s="9">
        <v>74304.678707165382</v>
      </c>
      <c r="V9" s="9">
        <v>75846.037386831507</v>
      </c>
      <c r="W9" s="9">
        <v>79622.69115371989</v>
      </c>
      <c r="X9" s="9">
        <v>89248.984446495888</v>
      </c>
      <c r="Y9" s="9">
        <v>85752.987869932083</v>
      </c>
      <c r="Z9" s="9">
        <v>80916.044437264471</v>
      </c>
      <c r="AA9" s="9">
        <v>97928.179441170796</v>
      </c>
      <c r="AB9" s="9">
        <v>99057.503247737128</v>
      </c>
      <c r="AC9" s="9">
        <v>92345.007477336825</v>
      </c>
      <c r="AD9" s="9">
        <v>110172.73955726621</v>
      </c>
      <c r="AE9" s="9">
        <v>115832.83181287354</v>
      </c>
      <c r="AF9" s="9">
        <v>118340.65426217328</v>
      </c>
    </row>
    <row r="10" spans="1:32" ht="18" customHeight="1" x14ac:dyDescent="0.3">
      <c r="A10" s="1" t="s">
        <v>16</v>
      </c>
      <c r="B10" s="8" t="s">
        <v>169</v>
      </c>
      <c r="C10" s="9">
        <v>3280.832917894164</v>
      </c>
      <c r="D10" s="9">
        <v>3371.3951663370372</v>
      </c>
      <c r="E10" s="9">
        <v>3453.9756520208962</v>
      </c>
      <c r="F10" s="9">
        <v>3500.8192336140701</v>
      </c>
      <c r="G10" s="9">
        <v>3407.3838788644143</v>
      </c>
      <c r="H10" s="9">
        <v>3578.9662817166918</v>
      </c>
      <c r="I10" s="9">
        <v>3689.0216613239595</v>
      </c>
      <c r="J10" s="9">
        <v>3818.14175235926</v>
      </c>
      <c r="K10" s="9">
        <v>3838.9396193716575</v>
      </c>
      <c r="L10" s="9">
        <v>3843.2725083325731</v>
      </c>
      <c r="M10" s="9">
        <v>3874.260961762413</v>
      </c>
      <c r="N10" s="9">
        <v>4003.8490397417409</v>
      </c>
      <c r="O10" s="9">
        <v>4196.822590645741</v>
      </c>
      <c r="P10" s="9">
        <v>4241.8967047255046</v>
      </c>
      <c r="Q10" s="9">
        <v>4352.5834370452603</v>
      </c>
      <c r="R10" s="9">
        <v>4687.7160142811535</v>
      </c>
      <c r="S10" s="9">
        <v>5411.7635465556814</v>
      </c>
      <c r="T10" s="9">
        <v>5160.247958562295</v>
      </c>
      <c r="U10" s="9">
        <v>5220.8965755462077</v>
      </c>
      <c r="V10" s="9">
        <v>5210.3074924363327</v>
      </c>
      <c r="W10" s="9">
        <v>5273.6237283842765</v>
      </c>
      <c r="X10" s="9">
        <v>5411.0122895577042</v>
      </c>
      <c r="Y10" s="9">
        <v>5024.1195806138903</v>
      </c>
      <c r="Z10" s="9">
        <v>4584.1679413442944</v>
      </c>
      <c r="AA10" s="9">
        <v>4406.9259270882339</v>
      </c>
      <c r="AB10" s="9">
        <v>4329.027830229079</v>
      </c>
      <c r="AC10" s="9">
        <v>4220.3763789435707</v>
      </c>
      <c r="AD10" s="9">
        <v>4300.7037370265662</v>
      </c>
      <c r="AE10" s="9">
        <v>5017.6122829322558</v>
      </c>
      <c r="AF10" s="9">
        <v>5157.1051594858382</v>
      </c>
    </row>
    <row r="11" spans="1:32" ht="18" customHeight="1" x14ac:dyDescent="0.3">
      <c r="A11" s="1" t="s">
        <v>17</v>
      </c>
      <c r="B11" s="8" t="s">
        <v>170</v>
      </c>
      <c r="C11" s="9">
        <v>6135.4653101678387</v>
      </c>
      <c r="D11" s="9">
        <v>5539.590764188717</v>
      </c>
      <c r="E11" s="9">
        <v>5375.4031563281187</v>
      </c>
      <c r="F11" s="9">
        <v>5233.9486387167144</v>
      </c>
      <c r="G11" s="9">
        <v>4664.2753468664323</v>
      </c>
      <c r="H11" s="9">
        <v>4464.6946267944941</v>
      </c>
      <c r="I11" s="9">
        <v>4479.4783838368603</v>
      </c>
      <c r="J11" s="9">
        <v>4679.0591039088013</v>
      </c>
      <c r="K11" s="9">
        <v>4871.2479454595568</v>
      </c>
      <c r="L11" s="9">
        <v>4974.6818327065193</v>
      </c>
      <c r="M11" s="9">
        <v>5290.4620042398665</v>
      </c>
      <c r="N11" s="9">
        <v>5464.3699247944633</v>
      </c>
      <c r="O11" s="9">
        <v>5629.12479689882</v>
      </c>
      <c r="P11" s="9">
        <v>5751.672979698882</v>
      </c>
      <c r="Q11" s="9">
        <v>5845.5719605033673</v>
      </c>
      <c r="R11" s="9">
        <v>5258.1076851773196</v>
      </c>
      <c r="S11" s="9">
        <v>5506.040695842994</v>
      </c>
      <c r="T11" s="9">
        <v>6115.388273882425</v>
      </c>
      <c r="U11" s="9">
        <v>6739.5421851159572</v>
      </c>
      <c r="V11" s="9">
        <v>6971.3467173075605</v>
      </c>
      <c r="W11" s="9">
        <v>7477.2289131532198</v>
      </c>
      <c r="X11" s="9">
        <v>7827.6949620287487</v>
      </c>
      <c r="Y11" s="9">
        <v>7982.4618008383495</v>
      </c>
      <c r="Z11" s="9">
        <v>8171.8929322862132</v>
      </c>
      <c r="AA11" s="9">
        <v>9209.9741692795724</v>
      </c>
      <c r="AB11" s="9">
        <v>8708.3576827408688</v>
      </c>
      <c r="AC11" s="9">
        <v>8219.202885920613</v>
      </c>
      <c r="AD11" s="9">
        <v>8396.6557810534941</v>
      </c>
      <c r="AE11" s="9">
        <v>8132.645465555267</v>
      </c>
      <c r="AF11" s="9">
        <v>8272.8827233674019</v>
      </c>
    </row>
    <row r="12" spans="1:32" ht="18" customHeight="1" x14ac:dyDescent="0.3">
      <c r="A12" s="1" t="s">
        <v>1</v>
      </c>
      <c r="B12" s="8" t="s">
        <v>171</v>
      </c>
      <c r="C12" s="9">
        <v>230581.60012436466</v>
      </c>
      <c r="D12" s="9">
        <v>231734.50812498646</v>
      </c>
      <c r="E12" s="9">
        <v>224550.73837311182</v>
      </c>
      <c r="F12" s="9">
        <v>222754.33246612689</v>
      </c>
      <c r="G12" s="9">
        <v>226541.15611805103</v>
      </c>
      <c r="H12" s="9">
        <v>226314.61496193305</v>
      </c>
      <c r="I12" s="9">
        <v>223146.21035246603</v>
      </c>
      <c r="J12" s="9">
        <v>220691.6020385889</v>
      </c>
      <c r="K12" s="9">
        <v>220470.91043655027</v>
      </c>
      <c r="L12" s="9">
        <v>222675.61954091577</v>
      </c>
      <c r="M12" s="9">
        <v>230238.52923354393</v>
      </c>
      <c r="N12" s="9">
        <v>233714.63802222791</v>
      </c>
      <c r="O12" s="9">
        <v>236113.02412338089</v>
      </c>
      <c r="P12" s="9">
        <v>234714.85051749565</v>
      </c>
      <c r="Q12" s="9">
        <v>233220.25481784786</v>
      </c>
      <c r="R12" s="9">
        <v>220777.70521429586</v>
      </c>
      <c r="S12" s="9">
        <v>209452.32420858653</v>
      </c>
      <c r="T12" s="9">
        <v>220478.41956651694</v>
      </c>
      <c r="U12" s="9">
        <v>218846.84724172944</v>
      </c>
      <c r="V12" s="9">
        <v>212476.40558824883</v>
      </c>
      <c r="W12" s="9">
        <v>220881.98773438507</v>
      </c>
      <c r="X12" s="9">
        <v>217523.63360153566</v>
      </c>
      <c r="Y12" s="9">
        <v>227874.95921666559</v>
      </c>
      <c r="Z12" s="9">
        <v>220140.9833200867</v>
      </c>
      <c r="AA12" s="9">
        <v>225419.69844157761</v>
      </c>
      <c r="AB12" s="9">
        <v>223613.02644099318</v>
      </c>
      <c r="AC12" s="9">
        <v>222100.06047898473</v>
      </c>
      <c r="AD12" s="9">
        <v>194984.85627323436</v>
      </c>
      <c r="AE12" s="9">
        <v>219635.99790262902</v>
      </c>
      <c r="AF12" s="9">
        <v>204452.92271967442</v>
      </c>
    </row>
    <row r="13" spans="1:32" ht="18" customHeight="1" x14ac:dyDescent="0.3">
      <c r="A13" s="3" t="s">
        <v>18</v>
      </c>
      <c r="B13" s="8" t="s">
        <v>172</v>
      </c>
      <c r="C13" s="9">
        <v>29733.305852180143</v>
      </c>
      <c r="D13" s="9">
        <v>31695.704038424039</v>
      </c>
      <c r="E13" s="9">
        <v>33058.619312076276</v>
      </c>
      <c r="F13" s="9">
        <v>33290.029647260788</v>
      </c>
      <c r="G13" s="9">
        <v>35354.011485390976</v>
      </c>
      <c r="H13" s="9">
        <v>35990.383692128009</v>
      </c>
      <c r="I13" s="9">
        <v>35666.470238898852</v>
      </c>
      <c r="J13" s="9">
        <v>36023.134941287855</v>
      </c>
      <c r="K13" s="9">
        <v>35698.926726816266</v>
      </c>
      <c r="L13" s="9">
        <v>35127.74389918719</v>
      </c>
      <c r="M13" s="9">
        <v>37868.391346754521</v>
      </c>
      <c r="N13" s="9">
        <v>38823.897238787504</v>
      </c>
      <c r="O13" s="9">
        <v>39121.369797746942</v>
      </c>
      <c r="P13" s="9">
        <v>39080.641859139185</v>
      </c>
      <c r="Q13" s="9">
        <v>39678.99414089034</v>
      </c>
      <c r="R13" s="9">
        <v>40448.244811668876</v>
      </c>
      <c r="S13" s="9">
        <v>39998.539503934895</v>
      </c>
      <c r="T13" s="9">
        <v>41135.803649398382</v>
      </c>
      <c r="U13" s="9">
        <v>40200.3278784953</v>
      </c>
      <c r="V13" s="9">
        <v>41604.094733974773</v>
      </c>
      <c r="W13" s="9">
        <v>41336.757716672902</v>
      </c>
      <c r="X13" s="9">
        <v>42372.368281086528</v>
      </c>
      <c r="Y13" s="9">
        <v>43211.56273113779</v>
      </c>
      <c r="Z13" s="9">
        <v>42817.447910041737</v>
      </c>
      <c r="AA13" s="9">
        <v>41909.282468108475</v>
      </c>
      <c r="AB13" s="9">
        <v>42094.015807367367</v>
      </c>
      <c r="AC13" s="9">
        <v>43069.290090890223</v>
      </c>
      <c r="AD13" s="9">
        <v>41536.403870094284</v>
      </c>
      <c r="AE13" s="9">
        <v>38666.787035893816</v>
      </c>
      <c r="AF13" s="9">
        <v>38085.445141766992</v>
      </c>
    </row>
    <row r="14" spans="1:32" ht="18" customHeight="1" x14ac:dyDescent="0.3">
      <c r="A14" s="3" t="s">
        <v>19</v>
      </c>
      <c r="B14" s="8" t="s">
        <v>173</v>
      </c>
      <c r="C14" s="9">
        <v>152557.64888426993</v>
      </c>
      <c r="D14" s="9">
        <v>144624.65114228794</v>
      </c>
      <c r="E14" s="9">
        <v>132765.42974862034</v>
      </c>
      <c r="F14" s="9">
        <v>127853.10884792136</v>
      </c>
      <c r="G14" s="9">
        <v>125423.89977981086</v>
      </c>
      <c r="H14" s="9">
        <v>118149.31359258181</v>
      </c>
      <c r="I14" s="9">
        <v>114368.53555761922</v>
      </c>
      <c r="J14" s="9">
        <v>108878.84585085347</v>
      </c>
      <c r="K14" s="9">
        <v>100277.41702863603</v>
      </c>
      <c r="L14" s="9">
        <v>100678.5266967506</v>
      </c>
      <c r="M14" s="9">
        <v>94968.798621623151</v>
      </c>
      <c r="N14" s="9">
        <v>87156.170178165805</v>
      </c>
      <c r="O14" s="9">
        <v>75789.591341522973</v>
      </c>
      <c r="P14" s="9">
        <v>70052.572711326735</v>
      </c>
      <c r="Q14" s="9">
        <v>65047.640847106944</v>
      </c>
      <c r="R14" s="9">
        <v>54825.543280095422</v>
      </c>
      <c r="S14" s="9">
        <v>50984.688729798923</v>
      </c>
      <c r="T14" s="9">
        <v>48734.147969955193</v>
      </c>
      <c r="U14" s="9">
        <v>46565.153050608977</v>
      </c>
      <c r="V14" s="9">
        <v>40097.182022642322</v>
      </c>
      <c r="W14" s="9">
        <v>41356.191692548477</v>
      </c>
      <c r="X14" s="9">
        <v>37831.251352155814</v>
      </c>
      <c r="Y14" s="9">
        <v>34377.306095841894</v>
      </c>
      <c r="Z14" s="9">
        <v>34674.099194898103</v>
      </c>
      <c r="AA14" s="9">
        <v>34081.501113093174</v>
      </c>
      <c r="AB14" s="9">
        <v>30551.197276378261</v>
      </c>
      <c r="AC14" s="9">
        <v>26556.039652013103</v>
      </c>
      <c r="AD14" s="9">
        <v>24081.599244338613</v>
      </c>
      <c r="AE14" s="9">
        <v>26246.156382466041</v>
      </c>
      <c r="AF14" s="9">
        <v>22469.025057422703</v>
      </c>
    </row>
    <row r="15" spans="1:32" ht="18" customHeight="1" x14ac:dyDescent="0.3">
      <c r="A15" s="1" t="s">
        <v>20</v>
      </c>
      <c r="B15" s="8" t="s">
        <v>174</v>
      </c>
      <c r="C15" s="9">
        <v>33938.938912949357</v>
      </c>
      <c r="D15" s="9">
        <v>35160.740713815532</v>
      </c>
      <c r="E15" s="9">
        <v>34668.490343822137</v>
      </c>
      <c r="F15" s="9">
        <v>35639.208073449146</v>
      </c>
      <c r="G15" s="9">
        <v>37029.13718831366</v>
      </c>
      <c r="H15" s="9">
        <v>37658.632520514991</v>
      </c>
      <c r="I15" s="9">
        <v>40784.299019717728</v>
      </c>
      <c r="J15" s="9">
        <v>38949.005563830418</v>
      </c>
      <c r="K15" s="9">
        <v>43077.600153596446</v>
      </c>
      <c r="L15" s="9">
        <v>44585.316158972317</v>
      </c>
      <c r="M15" s="9">
        <v>50004.150080601292</v>
      </c>
      <c r="N15" s="9">
        <v>52076.461693688383</v>
      </c>
      <c r="O15" s="9">
        <v>57084.575424004201</v>
      </c>
      <c r="P15" s="9">
        <v>58283.976078303298</v>
      </c>
      <c r="Q15" s="9">
        <v>57282.204931218665</v>
      </c>
      <c r="R15" s="9">
        <v>51957.010328773642</v>
      </c>
      <c r="S15" s="9">
        <v>51132.908956317697</v>
      </c>
      <c r="T15" s="9">
        <v>54130.686033854596</v>
      </c>
      <c r="U15" s="9">
        <v>54422.154900610265</v>
      </c>
      <c r="V15" s="9">
        <v>47919.591876474085</v>
      </c>
      <c r="W15" s="9">
        <v>49775.421441789804</v>
      </c>
      <c r="X15" s="9">
        <v>35421.816239838983</v>
      </c>
      <c r="Y15" s="9">
        <v>50813.638222803645</v>
      </c>
      <c r="Z15" s="9">
        <v>49570.462928132874</v>
      </c>
      <c r="AA15" s="9">
        <v>47530.98752331725</v>
      </c>
      <c r="AB15" s="9">
        <v>46212.204240665684</v>
      </c>
      <c r="AC15" s="9">
        <v>45596.538035283113</v>
      </c>
      <c r="AD15" s="9">
        <v>38020.839682400445</v>
      </c>
      <c r="AE15" s="9">
        <v>47057.051137255592</v>
      </c>
      <c r="AF15" s="9">
        <v>41634.777015339394</v>
      </c>
    </row>
    <row r="16" spans="1:32" ht="18" customHeight="1" x14ac:dyDescent="0.3">
      <c r="A16" s="1" t="s">
        <v>21</v>
      </c>
      <c r="B16" s="8" t="s">
        <v>175</v>
      </c>
      <c r="C16" s="9">
        <v>37043.12056921082</v>
      </c>
      <c r="D16" s="9">
        <v>39006.405959378986</v>
      </c>
      <c r="E16" s="9">
        <v>41619.835158657384</v>
      </c>
      <c r="F16" s="9">
        <v>42119.273180561257</v>
      </c>
      <c r="G16" s="9">
        <v>43214.374283255864</v>
      </c>
      <c r="H16" s="9">
        <v>45072.592377435845</v>
      </c>
      <c r="I16" s="9">
        <v>41331.567210108697</v>
      </c>
      <c r="J16" s="9">
        <v>43108.824600143358</v>
      </c>
      <c r="K16" s="9">
        <v>42332.865757340784</v>
      </c>
      <c r="L16" s="9">
        <v>42629.195817642161</v>
      </c>
      <c r="M16" s="9">
        <v>43357.618404522851</v>
      </c>
      <c r="N16" s="9">
        <v>43643.843481256947</v>
      </c>
      <c r="O16" s="9">
        <v>45253.091518166169</v>
      </c>
      <c r="P16" s="9">
        <v>46336.431401763664</v>
      </c>
      <c r="Q16" s="9">
        <v>48304.322559887602</v>
      </c>
      <c r="R16" s="9">
        <v>51876.21783199835</v>
      </c>
      <c r="S16" s="9">
        <v>51950.123077651588</v>
      </c>
      <c r="T16" s="9">
        <v>58954.228898864494</v>
      </c>
      <c r="U16" s="9">
        <v>61664.803768422877</v>
      </c>
      <c r="V16" s="9">
        <v>65815.47130500566</v>
      </c>
      <c r="W16" s="9">
        <v>70649.118091603013</v>
      </c>
      <c r="X16" s="9">
        <v>84221.258733155555</v>
      </c>
      <c r="Y16" s="9">
        <v>80988.591101907834</v>
      </c>
      <c r="Z16" s="9">
        <v>74495.386357596537</v>
      </c>
      <c r="AA16" s="9">
        <v>81764.314023451007</v>
      </c>
      <c r="AB16" s="9">
        <v>82870.336340727692</v>
      </c>
      <c r="AC16" s="9">
        <v>86493.258323994058</v>
      </c>
      <c r="AD16" s="9">
        <v>72857.131315103426</v>
      </c>
      <c r="AE16" s="9">
        <v>87798.691326634376</v>
      </c>
      <c r="AF16" s="9">
        <v>82596.153972569475</v>
      </c>
    </row>
    <row r="17" spans="1:32" ht="18" customHeight="1" x14ac:dyDescent="0.3">
      <c r="A17" s="1" t="s">
        <v>48</v>
      </c>
      <c r="B17" s="8" t="s">
        <v>176</v>
      </c>
      <c r="C17" s="9">
        <v>11537.971113137983</v>
      </c>
      <c r="D17" s="9">
        <v>12613.793207622288</v>
      </c>
      <c r="E17" s="9">
        <v>11458.262162834364</v>
      </c>
      <c r="F17" s="9">
        <v>11482.844692848865</v>
      </c>
      <c r="G17" s="9">
        <v>11923.277153558625</v>
      </c>
      <c r="H17" s="9">
        <v>13269.461032701591</v>
      </c>
      <c r="I17" s="9">
        <v>12929.733568662665</v>
      </c>
      <c r="J17" s="9">
        <v>14042.393683048464</v>
      </c>
      <c r="K17" s="9">
        <v>15601.245221009494</v>
      </c>
      <c r="L17" s="9">
        <v>16060.973114487759</v>
      </c>
      <c r="M17" s="9">
        <v>17594.235968623914</v>
      </c>
      <c r="N17" s="9">
        <v>21262.409083842915</v>
      </c>
      <c r="O17" s="9">
        <v>23709.962775721404</v>
      </c>
      <c r="P17" s="9">
        <v>24098.526676863061</v>
      </c>
      <c r="Q17" s="9">
        <v>24482.182609858442</v>
      </c>
      <c r="R17" s="9">
        <v>21906.373437163718</v>
      </c>
      <c r="S17" s="9">
        <v>17190.976728460573</v>
      </c>
      <c r="T17" s="9">
        <v>18394.979421544198</v>
      </c>
      <c r="U17" s="9">
        <v>17258.112359192848</v>
      </c>
      <c r="V17" s="9">
        <v>16789.72769406423</v>
      </c>
      <c r="W17" s="9">
        <v>17764.498791770875</v>
      </c>
      <c r="X17" s="9">
        <v>17676.938995298755</v>
      </c>
      <c r="Y17" s="9">
        <v>18483.861064974433</v>
      </c>
      <c r="Z17" s="9">
        <v>18583.586929417434</v>
      </c>
      <c r="AA17" s="9">
        <v>20133.613313607813</v>
      </c>
      <c r="AB17" s="9">
        <v>21885.272775854275</v>
      </c>
      <c r="AC17" s="9">
        <v>20384.934376804413</v>
      </c>
      <c r="AD17" s="9">
        <v>18488.882161297697</v>
      </c>
      <c r="AE17" s="9">
        <v>19867.31202037925</v>
      </c>
      <c r="AF17" s="9">
        <v>19667.521532575935</v>
      </c>
    </row>
    <row r="18" spans="1:32" s="16" customFormat="1" ht="18" customHeight="1" x14ac:dyDescent="0.3">
      <c r="A18" s="2" t="s">
        <v>22</v>
      </c>
      <c r="B18" s="14" t="s">
        <v>177</v>
      </c>
      <c r="C18" s="6">
        <v>291773.00193327217</v>
      </c>
      <c r="D18" s="6">
        <v>297760.03067679767</v>
      </c>
      <c r="E18" s="6">
        <v>277437.18193711259</v>
      </c>
      <c r="F18" s="6">
        <v>288333.5224854878</v>
      </c>
      <c r="G18" s="6">
        <v>292710.55884758622</v>
      </c>
      <c r="H18" s="6">
        <v>288977.03934680286</v>
      </c>
      <c r="I18" s="6">
        <v>289693.70504919777</v>
      </c>
      <c r="J18" s="6">
        <v>290366.82898606698</v>
      </c>
      <c r="K18" s="6">
        <v>287846.85489476169</v>
      </c>
      <c r="L18" s="6">
        <v>294431.00038891088</v>
      </c>
      <c r="M18" s="6">
        <v>302482.61417708168</v>
      </c>
      <c r="N18" s="6">
        <v>306579.61751338129</v>
      </c>
      <c r="O18" s="6">
        <v>311025.35331315594</v>
      </c>
      <c r="P18" s="6">
        <v>305534.88377279229</v>
      </c>
      <c r="Q18" s="6">
        <v>306150.13161171408</v>
      </c>
      <c r="R18" s="6">
        <v>307864.37092971173</v>
      </c>
      <c r="S18" s="6">
        <v>294891.06488801015</v>
      </c>
      <c r="T18" s="6">
        <v>305660.55231941841</v>
      </c>
      <c r="U18" s="6">
        <v>305727.53744045651</v>
      </c>
      <c r="V18" s="6">
        <v>300889.14750338026</v>
      </c>
      <c r="W18" s="6">
        <v>313255.53152964241</v>
      </c>
      <c r="X18" s="6">
        <v>320011.32529961795</v>
      </c>
      <c r="Y18" s="6">
        <v>326634.52846804995</v>
      </c>
      <c r="Z18" s="6">
        <v>313813.08863098169</v>
      </c>
      <c r="AA18" s="6">
        <v>336964.77797911625</v>
      </c>
      <c r="AB18" s="6">
        <f t="shared" ref="AB18:AC18" si="0">SUM(AB8+AB12)</f>
        <v>335707.95219279197</v>
      </c>
      <c r="AC18" s="6">
        <f t="shared" si="0"/>
        <v>326885.20260341535</v>
      </c>
      <c r="AD18" s="6">
        <f>SUM(AD8+AD12)</f>
        <v>317854.95534858055</v>
      </c>
      <c r="AE18" s="6">
        <f>SUM(AE8+AE12)</f>
        <v>348619.08746399009</v>
      </c>
      <c r="AF18" s="6">
        <f>SUM(AF8+AF12)</f>
        <v>336223.56486470089</v>
      </c>
    </row>
    <row r="19" spans="1:32" ht="17.399999999999999" customHeight="1" x14ac:dyDescent="0.3">
      <c r="A19" s="1" t="s">
        <v>2</v>
      </c>
      <c r="B19" s="8" t="s">
        <v>178</v>
      </c>
      <c r="C19" s="9">
        <v>336028.94858972606</v>
      </c>
      <c r="D19" s="9">
        <v>345101.73020164866</v>
      </c>
      <c r="E19" s="9">
        <v>367533.34266475571</v>
      </c>
      <c r="F19" s="9">
        <v>372678.80946206226</v>
      </c>
      <c r="G19" s="9">
        <v>382741.13731753791</v>
      </c>
      <c r="H19" s="9">
        <v>381975.6550429028</v>
      </c>
      <c r="I19" s="9">
        <v>384267.50897316023</v>
      </c>
      <c r="J19" s="9">
        <v>415393.17719998618</v>
      </c>
      <c r="K19" s="9">
        <v>428685.75887038582</v>
      </c>
      <c r="L19" s="9">
        <v>440688.96011875675</v>
      </c>
      <c r="M19" s="9">
        <v>434059.95364214468</v>
      </c>
      <c r="N19" s="9">
        <v>455305.62079579086</v>
      </c>
      <c r="O19" s="9">
        <v>483553.54929522745</v>
      </c>
      <c r="P19" s="9">
        <v>514685.61816880747</v>
      </c>
      <c r="Q19" s="9">
        <v>542233.29130280355</v>
      </c>
      <c r="R19" s="9">
        <v>554786.32865231379</v>
      </c>
      <c r="S19" s="9">
        <v>495829.36809748615</v>
      </c>
      <c r="T19" s="9">
        <v>525119.65896024625</v>
      </c>
      <c r="U19" s="9">
        <v>541051.88714501169</v>
      </c>
      <c r="V19" s="9">
        <v>552394.76622041815</v>
      </c>
      <c r="W19" s="9">
        <v>558020.77117008471</v>
      </c>
      <c r="X19" s="9">
        <v>554420.27499725472</v>
      </c>
      <c r="Y19" s="9">
        <v>553392.3839819507</v>
      </c>
      <c r="Z19" s="9">
        <v>555879.73424729065</v>
      </c>
      <c r="AA19" s="9">
        <v>554832.65363756451</v>
      </c>
      <c r="AB19" s="9">
        <v>563249.70719247591</v>
      </c>
      <c r="AC19" s="9">
        <v>559321.50988602382</v>
      </c>
      <c r="AD19" s="9">
        <v>491446.55116982758</v>
      </c>
      <c r="AE19" s="9">
        <v>524904.83240299765</v>
      </c>
      <c r="AF19" s="9">
        <v>523090.75406486052</v>
      </c>
    </row>
    <row r="20" spans="1:32" ht="18" customHeight="1" x14ac:dyDescent="0.3">
      <c r="A20" s="1" t="s">
        <v>23</v>
      </c>
      <c r="B20" s="8" t="s">
        <v>179</v>
      </c>
      <c r="C20" s="9">
        <v>78525.715624754914</v>
      </c>
      <c r="D20" s="9">
        <v>77818.984184132118</v>
      </c>
      <c r="E20" s="9">
        <v>79764.458788735428</v>
      </c>
      <c r="F20" s="9">
        <v>81040.690129355193</v>
      </c>
      <c r="G20" s="9">
        <v>83309.829452977137</v>
      </c>
      <c r="H20" s="9">
        <v>78144.620026892575</v>
      </c>
      <c r="I20" s="9">
        <v>75565.847566005104</v>
      </c>
      <c r="J20" s="9">
        <v>80175.364267531433</v>
      </c>
      <c r="K20" s="9">
        <v>83302.203473965157</v>
      </c>
      <c r="L20" s="9">
        <v>84968.247543444464</v>
      </c>
      <c r="M20" s="9">
        <v>83899.253630546184</v>
      </c>
      <c r="N20" s="9">
        <v>87957.238366567821</v>
      </c>
      <c r="O20" s="9">
        <v>93072.269436461167</v>
      </c>
      <c r="P20" s="9">
        <v>98533.989904772941</v>
      </c>
      <c r="Q20" s="9">
        <v>104010.83314110812</v>
      </c>
      <c r="R20" s="9">
        <v>105677.72674968158</v>
      </c>
      <c r="S20" s="9">
        <v>100494.13893111644</v>
      </c>
      <c r="T20" s="9">
        <v>108014.58418547922</v>
      </c>
      <c r="U20" s="9">
        <v>105192.70147259631</v>
      </c>
      <c r="V20" s="9">
        <v>106267.32079511642</v>
      </c>
      <c r="W20" s="9">
        <v>105036.39577028522</v>
      </c>
      <c r="X20" s="9">
        <v>105615.58125279855</v>
      </c>
      <c r="Y20" s="9">
        <v>108458.88665072958</v>
      </c>
      <c r="Z20" s="9">
        <v>108187.16538014176</v>
      </c>
      <c r="AA20" s="9">
        <v>110280.27698779642</v>
      </c>
      <c r="AB20" s="9">
        <v>113769.53254314122</v>
      </c>
      <c r="AC20" s="9">
        <v>118422.19126394385</v>
      </c>
      <c r="AD20" s="9">
        <v>110090.27751779213</v>
      </c>
      <c r="AE20" s="9">
        <v>115526.10558122542</v>
      </c>
      <c r="AF20" s="9">
        <v>116039.36566637753</v>
      </c>
    </row>
    <row r="21" spans="1:32" ht="18" customHeight="1" x14ac:dyDescent="0.3">
      <c r="A21" s="1" t="s">
        <v>24</v>
      </c>
      <c r="B21" s="8" t="s">
        <v>180</v>
      </c>
      <c r="C21" s="9">
        <v>17104.971173298436</v>
      </c>
      <c r="D21" s="9">
        <v>17566.805394977499</v>
      </c>
      <c r="E21" s="9">
        <v>18532.979691701261</v>
      </c>
      <c r="F21" s="9">
        <v>17272.737072665575</v>
      </c>
      <c r="G21" s="9">
        <v>17946.373818499524</v>
      </c>
      <c r="H21" s="9">
        <v>16815.752267934055</v>
      </c>
      <c r="I21" s="9">
        <v>16193.569434020494</v>
      </c>
      <c r="J21" s="9">
        <v>16711.763655909152</v>
      </c>
      <c r="K21" s="9">
        <v>16093.428400640511</v>
      </c>
      <c r="L21" s="9">
        <v>17396.996101092391</v>
      </c>
      <c r="M21" s="9">
        <v>17759.544052777252</v>
      </c>
      <c r="N21" s="9">
        <v>19347.680933816282</v>
      </c>
      <c r="O21" s="9">
        <v>18841.882328051062</v>
      </c>
      <c r="P21" s="9">
        <v>19476.783375147963</v>
      </c>
      <c r="Q21" s="9">
        <v>20834.947345883462</v>
      </c>
      <c r="R21" s="9">
        <v>22351.849909681565</v>
      </c>
      <c r="S21" s="9">
        <v>22595.409538707892</v>
      </c>
      <c r="T21" s="9">
        <v>23867.117177547854</v>
      </c>
      <c r="U21" s="9">
        <v>23170.063428048656</v>
      </c>
      <c r="V21" s="9">
        <v>23138.353314719072</v>
      </c>
      <c r="W21" s="9">
        <v>24187.223355648955</v>
      </c>
      <c r="X21" s="9">
        <v>23933.768790452661</v>
      </c>
      <c r="Y21" s="9">
        <v>23201.953821678828</v>
      </c>
      <c r="Z21" s="9">
        <v>23034.88605739364</v>
      </c>
      <c r="AA21" s="9">
        <v>22253.496917959965</v>
      </c>
      <c r="AB21" s="9">
        <v>22776.094200059124</v>
      </c>
      <c r="AC21" s="9">
        <v>21899.329549071546</v>
      </c>
      <c r="AD21" s="9">
        <v>18208.274238196951</v>
      </c>
      <c r="AE21" s="9">
        <v>20766.789330952299</v>
      </c>
      <c r="AF21" s="9">
        <v>20781.579239583007</v>
      </c>
    </row>
    <row r="22" spans="1:32" ht="18" customHeight="1" x14ac:dyDescent="0.3">
      <c r="A22" s="1" t="s">
        <v>25</v>
      </c>
      <c r="B22" s="8" t="s">
        <v>181</v>
      </c>
      <c r="C22" s="9">
        <v>42537.230627726349</v>
      </c>
      <c r="D22" s="9">
        <v>43983.496469069047</v>
      </c>
      <c r="E22" s="9">
        <v>45566.902341955531</v>
      </c>
      <c r="F22" s="9">
        <v>43744.226248277315</v>
      </c>
      <c r="G22" s="9">
        <v>45231.529940718756</v>
      </c>
      <c r="H22" s="9">
        <v>46452.781249118139</v>
      </c>
      <c r="I22" s="9">
        <v>45663.083967883133</v>
      </c>
      <c r="J22" s="9">
        <v>48311.542838020374</v>
      </c>
      <c r="K22" s="9">
        <v>47635.181238288074</v>
      </c>
      <c r="L22" s="9">
        <v>47682.816419526367</v>
      </c>
      <c r="M22" s="9">
        <v>45963.458425451623</v>
      </c>
      <c r="N22" s="9">
        <v>47896.401263510808</v>
      </c>
      <c r="O22" s="9">
        <v>49263.771434699185</v>
      </c>
      <c r="P22" s="9">
        <v>50534.17408671866</v>
      </c>
      <c r="Q22" s="9">
        <v>52819.643356451168</v>
      </c>
      <c r="R22" s="9">
        <v>53843.182985730527</v>
      </c>
      <c r="S22" s="9">
        <v>47724.25056135343</v>
      </c>
      <c r="T22" s="9">
        <v>52300.967046948055</v>
      </c>
      <c r="U22" s="9">
        <v>53224.496880354105</v>
      </c>
      <c r="V22" s="9">
        <v>54126.625555744555</v>
      </c>
      <c r="W22" s="9">
        <v>54497.329206269642</v>
      </c>
      <c r="X22" s="9">
        <v>54484.132624000384</v>
      </c>
      <c r="Y22" s="9">
        <v>54772.170746341362</v>
      </c>
      <c r="Z22" s="9">
        <v>55922.412439980581</v>
      </c>
      <c r="AA22" s="9">
        <v>55720.086541774232</v>
      </c>
      <c r="AB22" s="9">
        <v>54893.68786125863</v>
      </c>
      <c r="AC22" s="9">
        <v>52876.996527445139</v>
      </c>
      <c r="AD22" s="9">
        <v>45799.396702308848</v>
      </c>
      <c r="AE22" s="9">
        <v>50205.774653442902</v>
      </c>
      <c r="AF22" s="9">
        <v>48850.419456109652</v>
      </c>
    </row>
    <row r="23" spans="1:32" ht="18" customHeight="1" x14ac:dyDescent="0.3">
      <c r="A23" s="1" t="s">
        <v>26</v>
      </c>
      <c r="B23" s="8" t="s">
        <v>182</v>
      </c>
      <c r="C23" s="9">
        <v>52976.750205729651</v>
      </c>
      <c r="D23" s="9">
        <v>55837.494716839043</v>
      </c>
      <c r="E23" s="9">
        <v>60918.706736071406</v>
      </c>
      <c r="F23" s="9">
        <v>62807.186644889618</v>
      </c>
      <c r="G23" s="9">
        <v>63874.908817852738</v>
      </c>
      <c r="H23" s="9">
        <v>71476.022967177196</v>
      </c>
      <c r="I23" s="9">
        <v>77551.484919387251</v>
      </c>
      <c r="J23" s="9">
        <v>87943.383898585118</v>
      </c>
      <c r="K23" s="9">
        <v>92340.553093514362</v>
      </c>
      <c r="L23" s="9">
        <v>90955.44479711169</v>
      </c>
      <c r="M23" s="9">
        <v>88470.167253974534</v>
      </c>
      <c r="N23" s="9">
        <v>92658.320150742729</v>
      </c>
      <c r="O23" s="9">
        <v>99406.499359665817</v>
      </c>
      <c r="P23" s="9">
        <v>106426.37685427538</v>
      </c>
      <c r="Q23" s="9">
        <v>110866.24176170198</v>
      </c>
      <c r="R23" s="9">
        <v>109680.12684145417</v>
      </c>
      <c r="S23" s="9">
        <v>104065.24835079863</v>
      </c>
      <c r="T23" s="9">
        <v>107898.88660781141</v>
      </c>
      <c r="U23" s="9">
        <v>116388.68359092325</v>
      </c>
      <c r="V23" s="9">
        <v>122541.95541149681</v>
      </c>
      <c r="W23" s="9">
        <v>124369.55220168416</v>
      </c>
      <c r="X23" s="9">
        <v>123624.99822251592</v>
      </c>
      <c r="Y23" s="9">
        <v>123808.32607560819</v>
      </c>
      <c r="Z23" s="9">
        <v>128818.96743730048</v>
      </c>
      <c r="AA23" s="9">
        <v>124435.49266953318</v>
      </c>
      <c r="AB23" s="9">
        <v>125478.27124581835</v>
      </c>
      <c r="AC23" s="9">
        <v>124033.78253064147</v>
      </c>
      <c r="AD23" s="9">
        <v>109835.75708759355</v>
      </c>
      <c r="AE23" s="9">
        <v>97287.091515037755</v>
      </c>
      <c r="AF23" s="9">
        <v>94869.176216448599</v>
      </c>
    </row>
    <row r="24" spans="1:32" ht="18" customHeight="1" x14ac:dyDescent="0.3">
      <c r="A24" s="1" t="s">
        <v>27</v>
      </c>
      <c r="B24" s="8" t="s">
        <v>183</v>
      </c>
      <c r="C24" s="9">
        <v>20226.912314213747</v>
      </c>
      <c r="D24" s="9">
        <v>20712.358209754875</v>
      </c>
      <c r="E24" s="9">
        <v>22410.771582954778</v>
      </c>
      <c r="F24" s="9">
        <v>22231.485410291141</v>
      </c>
      <c r="G24" s="9">
        <v>21920.244614547075</v>
      </c>
      <c r="H24" s="9">
        <v>20648.870426903333</v>
      </c>
      <c r="I24" s="9">
        <v>18728.525477201332</v>
      </c>
      <c r="J24" s="9">
        <v>18840.896630064544</v>
      </c>
      <c r="K24" s="9">
        <v>19180.032769405698</v>
      </c>
      <c r="L24" s="9">
        <v>21021.315915268657</v>
      </c>
      <c r="M24" s="9">
        <v>20324.992786586754</v>
      </c>
      <c r="N24" s="9">
        <v>20170.018431727676</v>
      </c>
      <c r="O24" s="9">
        <v>21110.691536358609</v>
      </c>
      <c r="P24" s="9">
        <v>22290.831863292344</v>
      </c>
      <c r="Q24" s="9">
        <v>23487.258438777761</v>
      </c>
      <c r="R24" s="9">
        <v>23897.111917003174</v>
      </c>
      <c r="S24" s="9">
        <v>18234.854117077506</v>
      </c>
      <c r="T24" s="9">
        <v>20355.62236437793</v>
      </c>
      <c r="U24" s="9">
        <v>21390.92627038074</v>
      </c>
      <c r="V24" s="9">
        <v>21288.549291502088</v>
      </c>
      <c r="W24" s="9">
        <v>21541.831594273786</v>
      </c>
      <c r="X24" s="9">
        <v>20585.543607091884</v>
      </c>
      <c r="Y24" s="9">
        <v>20474.926289979707</v>
      </c>
      <c r="Z24" s="9">
        <v>20422.219794110089</v>
      </c>
      <c r="AA24" s="9">
        <v>19688.282119415802</v>
      </c>
      <c r="AB24" s="9">
        <v>20014.991976485595</v>
      </c>
      <c r="AC24" s="9">
        <v>18481.793117952584</v>
      </c>
      <c r="AD24" s="9">
        <v>15932.988445843737</v>
      </c>
      <c r="AE24" s="9">
        <v>18912.998214003193</v>
      </c>
      <c r="AF24" s="9">
        <v>19145.011479818626</v>
      </c>
    </row>
    <row r="25" spans="1:32" ht="18" customHeight="1" x14ac:dyDescent="0.3">
      <c r="A25" s="1" t="s">
        <v>28</v>
      </c>
      <c r="B25" s="8" t="s">
        <v>184</v>
      </c>
      <c r="C25" s="9">
        <v>65439.155162767245</v>
      </c>
      <c r="D25" s="9">
        <v>67075.134041836427</v>
      </c>
      <c r="E25" s="9">
        <v>73044.820971559879</v>
      </c>
      <c r="F25" s="9">
        <v>79326.675575114044</v>
      </c>
      <c r="G25" s="9">
        <v>82261.76257139325</v>
      </c>
      <c r="H25" s="9">
        <v>76503.439191395708</v>
      </c>
      <c r="I25" s="9">
        <v>76044.418556247343</v>
      </c>
      <c r="J25" s="9">
        <v>79162.239717053468</v>
      </c>
      <c r="K25" s="9">
        <v>80666.322271677462</v>
      </c>
      <c r="L25" s="9">
        <v>90830.2788779088</v>
      </c>
      <c r="M25" s="9">
        <v>91613.230858385112</v>
      </c>
      <c r="N25" s="9">
        <v>97804.242132577172</v>
      </c>
      <c r="O25" s="9">
        <v>103187.38039834294</v>
      </c>
      <c r="P25" s="9">
        <v>110663.10009764231</v>
      </c>
      <c r="Q25" s="9">
        <v>117959.11528574383</v>
      </c>
      <c r="R25" s="9">
        <v>123269.98836783698</v>
      </c>
      <c r="S25" s="9">
        <v>97429.178391409092</v>
      </c>
      <c r="T25" s="9">
        <v>101604.07917992663</v>
      </c>
      <c r="U25" s="9">
        <v>106016.70997488609</v>
      </c>
      <c r="V25" s="9">
        <v>105544.55649228234</v>
      </c>
      <c r="W25" s="9">
        <v>108558.48609889469</v>
      </c>
      <c r="X25" s="9">
        <v>105900.61547950585</v>
      </c>
      <c r="Y25" s="9">
        <v>102360.41963906598</v>
      </c>
      <c r="Z25" s="9">
        <v>100787.32606509235</v>
      </c>
      <c r="AA25" s="9">
        <v>104398.36078145099</v>
      </c>
      <c r="AB25" s="9">
        <v>106340.97338336334</v>
      </c>
      <c r="AC25" s="9">
        <v>104431.71477471251</v>
      </c>
      <c r="AD25" s="9">
        <v>93938.879565062991</v>
      </c>
      <c r="AE25" s="9">
        <v>102837.14821131353</v>
      </c>
      <c r="AF25" s="9">
        <v>102686.40823356016</v>
      </c>
    </row>
    <row r="26" spans="1:32" ht="18" customHeight="1" x14ac:dyDescent="0.3">
      <c r="A26" s="1" t="s">
        <v>29</v>
      </c>
      <c r="B26" s="8" t="s">
        <v>185</v>
      </c>
      <c r="C26" s="9">
        <v>5574.532913198811</v>
      </c>
      <c r="D26" s="9">
        <v>6044.8636839150604</v>
      </c>
      <c r="E26" s="9">
        <v>6748.6908460956502</v>
      </c>
      <c r="F26" s="9">
        <v>6387.2906223545742</v>
      </c>
      <c r="G26" s="9">
        <v>7005.3870954345684</v>
      </c>
      <c r="H26" s="9">
        <v>7343.1101948765581</v>
      </c>
      <c r="I26" s="9">
        <v>7646.1140971796531</v>
      </c>
      <c r="J26" s="9">
        <v>8212.6682686734621</v>
      </c>
      <c r="K26" s="9">
        <v>8100.6199506342946</v>
      </c>
      <c r="L26" s="9">
        <v>7993.7063329036309</v>
      </c>
      <c r="M26" s="9">
        <v>7687.8647236983597</v>
      </c>
      <c r="N26" s="9">
        <v>7793.7329730386491</v>
      </c>
      <c r="O26" s="9">
        <v>9060.2309188502259</v>
      </c>
      <c r="P26" s="9">
        <v>10127.79722841504</v>
      </c>
      <c r="Q26" s="9">
        <v>10711.50142338988</v>
      </c>
      <c r="R26" s="9">
        <v>11330.944221075873</v>
      </c>
      <c r="S26" s="9">
        <v>10853.484241832399</v>
      </c>
      <c r="T26" s="9">
        <v>11219.029159069009</v>
      </c>
      <c r="U26" s="9">
        <v>11462.213552209007</v>
      </c>
      <c r="V26" s="9">
        <v>11805.834178647923</v>
      </c>
      <c r="W26" s="9">
        <v>12635.554552957838</v>
      </c>
      <c r="X26" s="9">
        <v>12381.243557816641</v>
      </c>
      <c r="Y26" s="9">
        <v>13275.100708330312</v>
      </c>
      <c r="Z26" s="9">
        <v>13385.473436765787</v>
      </c>
      <c r="AA26" s="9">
        <v>12231.490951648728</v>
      </c>
      <c r="AB26" s="9">
        <v>11509.958603372914</v>
      </c>
      <c r="AC26" s="9">
        <v>11724.705893570048</v>
      </c>
      <c r="AD26" s="9">
        <v>10126.950472606266</v>
      </c>
      <c r="AE26" s="9">
        <v>11797.001884763256</v>
      </c>
      <c r="AF26" s="9">
        <v>11715.16366703009</v>
      </c>
    </row>
    <row r="27" spans="1:32" ht="18" customHeight="1" x14ac:dyDescent="0.3">
      <c r="A27" s="1" t="s">
        <v>30</v>
      </c>
      <c r="B27" s="8" t="s">
        <v>186</v>
      </c>
      <c r="C27" s="9">
        <v>4777.9341419726261</v>
      </c>
      <c r="D27" s="9">
        <v>4945.1618369416683</v>
      </c>
      <c r="E27" s="9">
        <v>4411.0843585519669</v>
      </c>
      <c r="F27" s="9">
        <v>4164.0636344730574</v>
      </c>
      <c r="G27" s="9">
        <v>4505.5168524998498</v>
      </c>
      <c r="H27" s="9">
        <v>4293.7575604323574</v>
      </c>
      <c r="I27" s="9">
        <v>4031.8383492459848</v>
      </c>
      <c r="J27" s="9">
        <v>4140.697984675624</v>
      </c>
      <c r="K27" s="9">
        <v>3594.1258506984418</v>
      </c>
      <c r="L27" s="9">
        <v>3985.8855684245709</v>
      </c>
      <c r="M27" s="9">
        <v>4123.0860297933377</v>
      </c>
      <c r="N27" s="9">
        <v>4489.4254060254061</v>
      </c>
      <c r="O27" s="9">
        <v>4858.3107702003963</v>
      </c>
      <c r="P27" s="9">
        <v>5411.6388164628852</v>
      </c>
      <c r="Q27" s="9">
        <v>5667.6975190324511</v>
      </c>
      <c r="R27" s="9">
        <v>5910.0994496609492</v>
      </c>
      <c r="S27" s="9">
        <v>5625.0339812285474</v>
      </c>
      <c r="T27" s="9">
        <v>5866.8565724064065</v>
      </c>
      <c r="U27" s="9">
        <v>6473.3400055725815</v>
      </c>
      <c r="V27" s="9">
        <v>6740.1972818483455</v>
      </c>
      <c r="W27" s="9">
        <v>6869.17857666893</v>
      </c>
      <c r="X27" s="9">
        <v>7629.7352670484906</v>
      </c>
      <c r="Y27" s="9">
        <v>7383.6586133568999</v>
      </c>
      <c r="Z27" s="9">
        <v>7917.3542662210839</v>
      </c>
      <c r="AA27" s="9">
        <v>8660.380408650657</v>
      </c>
      <c r="AB27" s="9">
        <v>8595.6107266319959</v>
      </c>
      <c r="AC27" s="9">
        <v>8680.7706352200184</v>
      </c>
      <c r="AD27" s="9">
        <v>7932.4326058305487</v>
      </c>
      <c r="AE27" s="9">
        <v>7988.2990552779847</v>
      </c>
      <c r="AF27" s="9">
        <v>8701.3411959150981</v>
      </c>
    </row>
    <row r="28" spans="1:32" ht="18" customHeight="1" x14ac:dyDescent="0.3">
      <c r="A28" s="1" t="s">
        <v>31</v>
      </c>
      <c r="B28" s="8" t="s">
        <v>187</v>
      </c>
      <c r="C28" s="9">
        <v>19477.137802041241</v>
      </c>
      <c r="D28" s="9">
        <v>20450.994692143304</v>
      </c>
      <c r="E28" s="9">
        <v>23927.66378980767</v>
      </c>
      <c r="F28" s="9">
        <v>23496.965841591133</v>
      </c>
      <c r="G28" s="9">
        <v>22768.559900501794</v>
      </c>
      <c r="H28" s="9">
        <v>23565.459497019358</v>
      </c>
      <c r="I28" s="9">
        <v>24107.465065450797</v>
      </c>
      <c r="J28" s="9">
        <v>28422.701312166493</v>
      </c>
      <c r="K28" s="9">
        <v>31890.270872250807</v>
      </c>
      <c r="L28" s="9">
        <v>31475.697350911556</v>
      </c>
      <c r="M28" s="9">
        <v>29967.162597691753</v>
      </c>
      <c r="N28" s="9">
        <v>31692.698877912408</v>
      </c>
      <c r="O28" s="9">
        <v>35628.80726525707</v>
      </c>
      <c r="P28" s="9">
        <v>38728.038039505947</v>
      </c>
      <c r="Q28" s="9">
        <v>41447.06203345301</v>
      </c>
      <c r="R28" s="9">
        <v>42004.550854930378</v>
      </c>
      <c r="S28" s="9">
        <v>37619.929117472595</v>
      </c>
      <c r="T28" s="9">
        <v>40413.436531319647</v>
      </c>
      <c r="U28" s="9">
        <v>43114.553251048652</v>
      </c>
      <c r="V28" s="9">
        <v>44238.69422755023</v>
      </c>
      <c r="W28" s="9">
        <v>43742.701369043614</v>
      </c>
      <c r="X28" s="9">
        <v>43768.645729102631</v>
      </c>
      <c r="Y28" s="9">
        <v>45213.098164585273</v>
      </c>
      <c r="Z28" s="9">
        <v>44094.574681454695</v>
      </c>
      <c r="AA28" s="9">
        <v>43030.192879074399</v>
      </c>
      <c r="AB28" s="9">
        <v>44685.299290685827</v>
      </c>
      <c r="AC28" s="9">
        <v>44364.838845877901</v>
      </c>
      <c r="AD28" s="9">
        <v>33193.283157368336</v>
      </c>
      <c r="AE28" s="9">
        <v>43804.295155622065</v>
      </c>
      <c r="AF28" s="9">
        <v>44807.814343014878</v>
      </c>
    </row>
    <row r="29" spans="1:32" ht="18" customHeight="1" x14ac:dyDescent="0.3">
      <c r="A29" s="1" t="s">
        <v>54</v>
      </c>
      <c r="B29" s="8" t="s">
        <v>188</v>
      </c>
      <c r="C29" s="9">
        <v>42146.704204907859</v>
      </c>
      <c r="D29" s="9">
        <v>42434.846428498488</v>
      </c>
      <c r="E29" s="9">
        <v>42213.6450141678</v>
      </c>
      <c r="F29" s="9">
        <v>42570.837337501995</v>
      </c>
      <c r="G29" s="9">
        <v>43070.652331114266</v>
      </c>
      <c r="H29" s="9">
        <v>42871.339172752734</v>
      </c>
      <c r="I29" s="9">
        <v>42579.095974527438</v>
      </c>
      <c r="J29" s="9">
        <v>45553.972822564501</v>
      </c>
      <c r="K29" s="9">
        <v>47157.829978104462</v>
      </c>
      <c r="L29" s="9">
        <v>46249.271934431097</v>
      </c>
      <c r="M29" s="9">
        <v>46977.289478602339</v>
      </c>
      <c r="N29" s="9">
        <v>48263.710692762863</v>
      </c>
      <c r="O29" s="9">
        <v>50511.489170079207</v>
      </c>
      <c r="P29" s="9">
        <v>52871.594693489707</v>
      </c>
      <c r="Q29" s="9">
        <v>54813.586818155243</v>
      </c>
      <c r="R29" s="9">
        <v>58442.978407454299</v>
      </c>
      <c r="S29" s="9">
        <v>53287.422516759289</v>
      </c>
      <c r="T29" s="9">
        <v>55587.300877804424</v>
      </c>
      <c r="U29" s="9">
        <v>55395.07582896579</v>
      </c>
      <c r="V29" s="9">
        <v>56903.33362486925</v>
      </c>
      <c r="W29" s="9">
        <v>56582.518444357869</v>
      </c>
      <c r="X29" s="9">
        <v>56496.010466921689</v>
      </c>
      <c r="Y29" s="9">
        <v>54443.843272274498</v>
      </c>
      <c r="Z29" s="9">
        <v>53309.354688830237</v>
      </c>
      <c r="AA29" s="9">
        <v>54134.593380260078</v>
      </c>
      <c r="AB29" s="9">
        <v>55185.28736165812</v>
      </c>
      <c r="AC29" s="9">
        <v>54405.386747589655</v>
      </c>
      <c r="AD29" s="9">
        <v>46388.311377223799</v>
      </c>
      <c r="AE29" s="9">
        <v>55779.328801359661</v>
      </c>
      <c r="AF29" s="9">
        <v>55494.474567003417</v>
      </c>
    </row>
    <row r="30" spans="1:32" ht="18" customHeight="1" x14ac:dyDescent="0.3">
      <c r="A30" s="3" t="s">
        <v>3</v>
      </c>
      <c r="B30" s="8" t="s">
        <v>189</v>
      </c>
      <c r="C30" s="9">
        <v>84121.497958956039</v>
      </c>
      <c r="D30" s="9">
        <v>89000.544840575501</v>
      </c>
      <c r="E30" s="9">
        <v>90780.55573738704</v>
      </c>
      <c r="F30" s="9">
        <v>100584.85575702481</v>
      </c>
      <c r="G30" s="9">
        <v>104507.6651315488</v>
      </c>
      <c r="H30" s="9">
        <v>97923.682228261197</v>
      </c>
      <c r="I30" s="9">
        <v>97434.063817119895</v>
      </c>
      <c r="J30" s="9">
        <v>100454.51979545057</v>
      </c>
      <c r="K30" s="9">
        <v>96737.702563018916</v>
      </c>
      <c r="L30" s="9">
        <v>100123.52215272459</v>
      </c>
      <c r="M30" s="9">
        <v>103077.73336313896</v>
      </c>
      <c r="N30" s="9">
        <v>110071.59129409623</v>
      </c>
      <c r="O30" s="9">
        <v>115956.12710822959</v>
      </c>
      <c r="P30" s="9">
        <v>119921.3038196633</v>
      </c>
      <c r="Q30" s="9">
        <v>124016.63302332989</v>
      </c>
      <c r="R30" s="9">
        <v>119626.44421430399</v>
      </c>
      <c r="S30" s="9">
        <v>117527.01978383766</v>
      </c>
      <c r="T30" s="9">
        <v>120366.29201359747</v>
      </c>
      <c r="U30" s="9">
        <v>122205.81193210153</v>
      </c>
      <c r="V30" s="9">
        <v>121772.55796041072</v>
      </c>
      <c r="W30" s="9">
        <v>120985.93199258111</v>
      </c>
      <c r="X30" s="9">
        <v>119530.42334558677</v>
      </c>
      <c r="Y30" s="9">
        <v>114057.74077541134</v>
      </c>
      <c r="Z30" s="9">
        <v>109947.44662806914</v>
      </c>
      <c r="AA30" s="9">
        <v>110274.92917339545</v>
      </c>
      <c r="AB30" s="9">
        <v>111279.69191267638</v>
      </c>
      <c r="AC30" s="9">
        <v>107570.95818569037</v>
      </c>
      <c r="AD30" s="9">
        <v>101405.41626236268</v>
      </c>
      <c r="AE30" s="9">
        <v>103787.35425782012</v>
      </c>
      <c r="AF30" s="9">
        <v>100918.08804166844</v>
      </c>
    </row>
    <row r="31" spans="1:32" ht="18" customHeight="1" x14ac:dyDescent="0.3">
      <c r="A31" s="3" t="s">
        <v>32</v>
      </c>
      <c r="B31" s="8" t="s">
        <v>190</v>
      </c>
      <c r="C31" s="9">
        <v>72593.170392246218</v>
      </c>
      <c r="D31" s="9">
        <v>77166.540126957771</v>
      </c>
      <c r="E31" s="9">
        <v>78478.371309116032</v>
      </c>
      <c r="F31" s="9">
        <v>82951.638473735657</v>
      </c>
      <c r="G31" s="9">
        <v>87099.220397422425</v>
      </c>
      <c r="H31" s="9">
        <v>82308.763275564197</v>
      </c>
      <c r="I31" s="9">
        <v>81403.366879532972</v>
      </c>
      <c r="J31" s="9">
        <v>84415.291454075676</v>
      </c>
      <c r="K31" s="9">
        <v>81376.340961728973</v>
      </c>
      <c r="L31" s="9">
        <v>82271.480712307981</v>
      </c>
      <c r="M31" s="9">
        <v>84451.403397241433</v>
      </c>
      <c r="N31" s="9">
        <v>92021.203648530951</v>
      </c>
      <c r="O31" s="9">
        <v>98037.340790352435</v>
      </c>
      <c r="P31" s="9">
        <v>102261.59646744514</v>
      </c>
      <c r="Q31" s="9">
        <v>104188.69306778579</v>
      </c>
      <c r="R31" s="9">
        <v>101898.27601995622</v>
      </c>
      <c r="S31" s="9">
        <v>97500.974933853358</v>
      </c>
      <c r="T31" s="9">
        <v>99283.117912360787</v>
      </c>
      <c r="U31" s="9">
        <v>100299.81366529263</v>
      </c>
      <c r="V31" s="9">
        <v>98704.1094452338</v>
      </c>
      <c r="W31" s="9">
        <v>96631.723925602724</v>
      </c>
      <c r="X31" s="9">
        <v>94907.927582707067</v>
      </c>
      <c r="Y31" s="9">
        <v>89628.306499148181</v>
      </c>
      <c r="Z31" s="9">
        <v>87439.887080346089</v>
      </c>
      <c r="AA31" s="9">
        <v>87955.261411377811</v>
      </c>
      <c r="AB31" s="9">
        <v>87858.306353895445</v>
      </c>
      <c r="AC31" s="9">
        <v>83579.781619176123</v>
      </c>
      <c r="AD31" s="9">
        <v>77429.076368038193</v>
      </c>
      <c r="AE31" s="9">
        <v>79525.988231429234</v>
      </c>
      <c r="AF31" s="9">
        <v>76903.793267897476</v>
      </c>
    </row>
    <row r="32" spans="1:32" ht="18" customHeight="1" x14ac:dyDescent="0.3">
      <c r="A32" s="1" t="s">
        <v>33</v>
      </c>
      <c r="B32" s="8" t="s">
        <v>191</v>
      </c>
      <c r="C32" s="9">
        <v>18160.40854601164</v>
      </c>
      <c r="D32" s="9">
        <v>19358.995510048411</v>
      </c>
      <c r="E32" s="9">
        <v>19842.970397799618</v>
      </c>
      <c r="F32" s="9">
        <v>19783.441486606214</v>
      </c>
      <c r="G32" s="9">
        <v>20752.830119449922</v>
      </c>
      <c r="H32" s="9">
        <v>18573.782956907686</v>
      </c>
      <c r="I32" s="9">
        <v>19130.99644561491</v>
      </c>
      <c r="J32" s="9">
        <v>19111.865449169301</v>
      </c>
      <c r="K32" s="9">
        <v>18366.502696651696</v>
      </c>
      <c r="L32" s="9">
        <v>18256.303680471792</v>
      </c>
      <c r="M32" s="9">
        <v>18979.519136764568</v>
      </c>
      <c r="N32" s="9">
        <v>18895.749006692051</v>
      </c>
      <c r="O32" s="9">
        <v>19088.420305858846</v>
      </c>
      <c r="P32" s="9">
        <v>19091.212643527935</v>
      </c>
      <c r="Q32" s="9">
        <v>20962.582078635831</v>
      </c>
      <c r="R32" s="9">
        <v>19131.438450273061</v>
      </c>
      <c r="S32" s="9">
        <v>20828.346848508838</v>
      </c>
      <c r="T32" s="9">
        <v>21778.207009516147</v>
      </c>
      <c r="U32" s="9">
        <v>22501.064552960743</v>
      </c>
      <c r="V32" s="9">
        <v>23387.458272024738</v>
      </c>
      <c r="W32" s="9">
        <v>24354.208066978401</v>
      </c>
      <c r="X32" s="9">
        <v>24622.495762879695</v>
      </c>
      <c r="Y32" s="9">
        <v>24429.434276263164</v>
      </c>
      <c r="Z32" s="9">
        <v>22507.559547723031</v>
      </c>
      <c r="AA32" s="9">
        <v>22319.667762017634</v>
      </c>
      <c r="AB32" s="9">
        <v>23421.385558780952</v>
      </c>
      <c r="AC32" s="9">
        <v>23991.176566514245</v>
      </c>
      <c r="AD32" s="9">
        <v>23976.339894324476</v>
      </c>
      <c r="AE32" s="9">
        <v>24261.366026390901</v>
      </c>
      <c r="AF32" s="9">
        <v>24014.294773770951</v>
      </c>
    </row>
    <row r="33" spans="1:32" ht="18" customHeight="1" x14ac:dyDescent="0.3">
      <c r="A33" s="1" t="s">
        <v>4</v>
      </c>
      <c r="B33" s="8" t="s">
        <v>192</v>
      </c>
      <c r="C33" s="9">
        <v>56562.364719619261</v>
      </c>
      <c r="D33" s="9">
        <v>58201.896365275963</v>
      </c>
      <c r="E33" s="9">
        <v>60267.413557032327</v>
      </c>
      <c r="F33" s="9">
        <v>61482.38857747482</v>
      </c>
      <c r="G33" s="9">
        <v>63599.057296113388</v>
      </c>
      <c r="H33" s="9">
        <v>59850.29034415241</v>
      </c>
      <c r="I33" s="9">
        <v>59037.909799007219</v>
      </c>
      <c r="J33" s="9">
        <v>62373.101200712423</v>
      </c>
      <c r="K33" s="9">
        <v>65445.376716897968</v>
      </c>
      <c r="L33" s="9">
        <v>69247.317668177522</v>
      </c>
      <c r="M33" s="9">
        <v>74570.582700886938</v>
      </c>
      <c r="N33" s="9">
        <v>81362.823266136344</v>
      </c>
      <c r="O33" s="9">
        <v>91062.312835496356</v>
      </c>
      <c r="P33" s="9">
        <v>100565.78155405119</v>
      </c>
      <c r="Q33" s="9">
        <v>116173.18665286031</v>
      </c>
      <c r="R33" s="9">
        <v>127644.38764918569</v>
      </c>
      <c r="S33" s="9">
        <v>138549.98524284008</v>
      </c>
      <c r="T33" s="9">
        <v>139564.14261361826</v>
      </c>
      <c r="U33" s="9">
        <v>140159.00915887958</v>
      </c>
      <c r="V33" s="9">
        <v>143770.34719740448</v>
      </c>
      <c r="W33" s="9">
        <v>150332.60441746912</v>
      </c>
      <c r="X33" s="9">
        <v>152382.29712629848</v>
      </c>
      <c r="Y33" s="9">
        <v>153830.95614494273</v>
      </c>
      <c r="Z33" s="9">
        <v>155995.6292191589</v>
      </c>
      <c r="AA33" s="9">
        <v>147076.45207723381</v>
      </c>
      <c r="AB33" s="9">
        <v>144860.85514759435</v>
      </c>
      <c r="AC33" s="9">
        <v>139986.32617743645</v>
      </c>
      <c r="AD33" s="9">
        <v>115373.60860999662</v>
      </c>
      <c r="AE33" s="9">
        <v>112426.89483090982</v>
      </c>
      <c r="AF33" s="9">
        <v>110065.0907489087</v>
      </c>
    </row>
    <row r="34" spans="1:32" s="16" customFormat="1" ht="18" customHeight="1" x14ac:dyDescent="0.3">
      <c r="A34" s="2" t="s">
        <v>34</v>
      </c>
      <c r="B34" s="14" t="s">
        <v>193</v>
      </c>
      <c r="C34" s="6">
        <v>476712.81126830133</v>
      </c>
      <c r="D34" s="6">
        <v>492304.17140750011</v>
      </c>
      <c r="E34" s="6">
        <v>518581.31195917504</v>
      </c>
      <c r="F34" s="6">
        <v>534746.0537965619</v>
      </c>
      <c r="G34" s="6">
        <v>550847.85974520002</v>
      </c>
      <c r="H34" s="6">
        <v>539749.62761531642</v>
      </c>
      <c r="I34" s="6">
        <v>540739.48258928733</v>
      </c>
      <c r="J34" s="6">
        <v>578220.79819614906</v>
      </c>
      <c r="K34" s="6">
        <v>590868.83815030265</v>
      </c>
      <c r="L34" s="6">
        <v>610059.79993965884</v>
      </c>
      <c r="M34" s="6">
        <v>611708.26970617054</v>
      </c>
      <c r="N34" s="6">
        <v>646740.03535602335</v>
      </c>
      <c r="O34" s="6">
        <v>690571.98923895333</v>
      </c>
      <c r="P34" s="6">
        <v>735172.70354252204</v>
      </c>
      <c r="Q34" s="6">
        <v>782423.1109789937</v>
      </c>
      <c r="R34" s="6">
        <v>802057.16051580349</v>
      </c>
      <c r="S34" s="6">
        <v>751906.37312416383</v>
      </c>
      <c r="T34" s="6">
        <v>785050.09358746198</v>
      </c>
      <c r="U34" s="6">
        <v>803416.70823599282</v>
      </c>
      <c r="V34" s="6">
        <v>817937.67137823335</v>
      </c>
      <c r="W34" s="6">
        <v>829339.30758013495</v>
      </c>
      <c r="X34" s="6">
        <v>826332.99546913989</v>
      </c>
      <c r="Y34" s="6">
        <v>821281.08090230473</v>
      </c>
      <c r="Z34" s="6">
        <v>821822.81009451882</v>
      </c>
      <c r="AA34" s="6">
        <v>812184.03488819383</v>
      </c>
      <c r="AB34" s="6">
        <f t="shared" ref="AB34:AC34" si="1">AB33+AB30+AB19</f>
        <v>819390.2542527467</v>
      </c>
      <c r="AC34" s="6">
        <f t="shared" si="1"/>
        <v>806878.79424915067</v>
      </c>
      <c r="AD34" s="6">
        <f>AD33+AD30+AD19</f>
        <v>708225.57604218693</v>
      </c>
      <c r="AE34" s="6">
        <f>AE33+AE30+AE19</f>
        <v>741119.08149172761</v>
      </c>
      <c r="AF34" s="6">
        <f>AF33+AF30+AF19</f>
        <v>734073.93285543763</v>
      </c>
    </row>
    <row r="35" spans="1:32" ht="18" customHeight="1" x14ac:dyDescent="0.3">
      <c r="A35" s="8" t="s">
        <v>378</v>
      </c>
      <c r="B35" s="8" t="s">
        <v>194</v>
      </c>
      <c r="C35" s="9">
        <v>260587.10385011602</v>
      </c>
      <c r="D35" s="9">
        <v>267101.7814463689</v>
      </c>
      <c r="E35" s="9">
        <v>282860.78655170469</v>
      </c>
      <c r="F35" s="9">
        <v>293326.63565411768</v>
      </c>
      <c r="G35" s="9">
        <v>294499.94219673413</v>
      </c>
      <c r="H35" s="9">
        <v>298328.44144529162</v>
      </c>
      <c r="I35" s="9">
        <v>321001.40299513377</v>
      </c>
      <c r="J35" s="9">
        <v>347002.51663773961</v>
      </c>
      <c r="K35" s="9">
        <v>353595.56445385661</v>
      </c>
      <c r="L35" s="9">
        <v>361728.26243629528</v>
      </c>
      <c r="M35" s="9">
        <v>371371.07213979535</v>
      </c>
      <c r="N35" s="9">
        <v>391416.85778411676</v>
      </c>
      <c r="O35" s="9">
        <v>418998.55937185523</v>
      </c>
      <c r="P35" s="9">
        <v>443973.17867478391</v>
      </c>
      <c r="Q35" s="9">
        <v>468829.47349600581</v>
      </c>
      <c r="R35" s="9">
        <v>477047.67691317003</v>
      </c>
      <c r="S35" s="9">
        <v>471717.51322850649</v>
      </c>
      <c r="T35" s="9">
        <v>492600.11421163654</v>
      </c>
      <c r="U35" s="9">
        <v>512692.29338225105</v>
      </c>
      <c r="V35" s="9">
        <v>532953.2908028817</v>
      </c>
      <c r="W35" s="9">
        <v>543627.55293746362</v>
      </c>
      <c r="X35" s="9">
        <v>549234.88304021419</v>
      </c>
      <c r="Y35" s="9">
        <v>555536.3608113525</v>
      </c>
      <c r="Z35" s="9">
        <v>564280.80184485775</v>
      </c>
      <c r="AA35" s="9">
        <v>556707.37924923631</v>
      </c>
      <c r="AB35" s="9">
        <v>562324.59273002064</v>
      </c>
      <c r="AC35" s="9">
        <v>559934.77289936598</v>
      </c>
      <c r="AD35" s="9">
        <v>491412.8467903565</v>
      </c>
      <c r="AE35" s="9">
        <v>524187.89887307578</v>
      </c>
      <c r="AF35" s="9">
        <v>543447.09186642384</v>
      </c>
    </row>
    <row r="36" spans="1:32" ht="18" customHeight="1" x14ac:dyDescent="0.3">
      <c r="A36" s="1" t="s">
        <v>36</v>
      </c>
      <c r="B36" s="8" t="s">
        <v>195</v>
      </c>
      <c r="C36" s="9">
        <v>110071.81167240425</v>
      </c>
      <c r="D36" s="9">
        <v>111860.51213615427</v>
      </c>
      <c r="E36" s="9">
        <v>120201.66205480605</v>
      </c>
      <c r="F36" s="9">
        <v>126979.38624549212</v>
      </c>
      <c r="G36" s="9">
        <v>126917.84277145904</v>
      </c>
      <c r="H36" s="9">
        <v>127830.2855186564</v>
      </c>
      <c r="I36" s="9">
        <v>135825.19717051112</v>
      </c>
      <c r="J36" s="9">
        <v>145733.2952277798</v>
      </c>
      <c r="K36" s="9">
        <v>148269.73889680355</v>
      </c>
      <c r="L36" s="9">
        <v>148646.68628099523</v>
      </c>
      <c r="M36" s="9">
        <v>150082.55092512001</v>
      </c>
      <c r="N36" s="9">
        <v>157462.04115003662</v>
      </c>
      <c r="O36" s="9">
        <v>165935.24388640732</v>
      </c>
      <c r="P36" s="9">
        <v>175063.78073961881</v>
      </c>
      <c r="Q36" s="9">
        <v>184975.60071949271</v>
      </c>
      <c r="R36" s="9">
        <v>190960.09580976173</v>
      </c>
      <c r="S36" s="9">
        <v>186861.10685528192</v>
      </c>
      <c r="T36" s="9">
        <v>190583.94715547931</v>
      </c>
      <c r="U36" s="9">
        <v>197433.23588971776</v>
      </c>
      <c r="V36" s="9">
        <v>206529.09261101007</v>
      </c>
      <c r="W36" s="9">
        <v>212485.28688312552</v>
      </c>
      <c r="X36" s="9">
        <v>216210.15928583013</v>
      </c>
      <c r="Y36" s="9">
        <v>221933.09775633196</v>
      </c>
      <c r="Z36" s="9">
        <v>227049.55353272168</v>
      </c>
      <c r="AA36" s="9">
        <v>216651.96347456562</v>
      </c>
      <c r="AB36" s="9">
        <v>221034.83038533892</v>
      </c>
      <c r="AC36" s="9">
        <v>215694.29061894701</v>
      </c>
      <c r="AD36" s="9">
        <v>194443.00512074344</v>
      </c>
      <c r="AE36" s="9">
        <v>206839.80486422608</v>
      </c>
      <c r="AF36" s="9">
        <v>208777.94411515782</v>
      </c>
    </row>
    <row r="37" spans="1:32" ht="18" customHeight="1" x14ac:dyDescent="0.3">
      <c r="A37" s="1" t="s">
        <v>52</v>
      </c>
      <c r="B37" s="8" t="s">
        <v>196</v>
      </c>
      <c r="C37" s="9">
        <v>94151.363569213005</v>
      </c>
      <c r="D37" s="9">
        <v>97216.78778894787</v>
      </c>
      <c r="E37" s="9">
        <v>100135.52466804028</v>
      </c>
      <c r="F37" s="9">
        <v>102805.23061789706</v>
      </c>
      <c r="G37" s="9">
        <v>104956.91099530918</v>
      </c>
      <c r="H37" s="9">
        <v>105839.23769242142</v>
      </c>
      <c r="I37" s="9">
        <v>115487.07244920169</v>
      </c>
      <c r="J37" s="9">
        <v>126018.49993511009</v>
      </c>
      <c r="K37" s="9">
        <v>127889.48768877734</v>
      </c>
      <c r="L37" s="9">
        <v>132490.23961775875</v>
      </c>
      <c r="M37" s="9">
        <v>135893.96214206741</v>
      </c>
      <c r="N37" s="9">
        <v>142094.40540807805</v>
      </c>
      <c r="O37" s="9">
        <v>152715.21594191028</v>
      </c>
      <c r="P37" s="9">
        <v>160542.11670102383</v>
      </c>
      <c r="Q37" s="9">
        <v>167234.4828448979</v>
      </c>
      <c r="R37" s="9">
        <v>170758.52749961417</v>
      </c>
      <c r="S37" s="9">
        <v>172092.23009701417</v>
      </c>
      <c r="T37" s="9">
        <v>177118.83236883351</v>
      </c>
      <c r="U37" s="9">
        <v>183622.24424849226</v>
      </c>
      <c r="V37" s="9">
        <v>188730.98521917453</v>
      </c>
      <c r="W37" s="9">
        <v>191801.88315741729</v>
      </c>
      <c r="X37" s="9">
        <v>195319.95427510957</v>
      </c>
      <c r="Y37" s="9">
        <v>200086.0243854963</v>
      </c>
      <c r="Z37" s="9">
        <v>206098.74666426252</v>
      </c>
      <c r="AA37" s="9">
        <v>211633.37519898199</v>
      </c>
      <c r="AB37" s="9">
        <v>215720.49000806708</v>
      </c>
      <c r="AC37" s="9">
        <v>219954.65432238864</v>
      </c>
      <c r="AD37" s="9">
        <v>201726.64472753898</v>
      </c>
      <c r="AE37" s="9">
        <v>213858.46165307116</v>
      </c>
      <c r="AF37" s="9">
        <v>221814.83453996031</v>
      </c>
    </row>
    <row r="38" spans="1:32" ht="18" customHeight="1" x14ac:dyDescent="0.3">
      <c r="A38" s="1" t="s">
        <v>53</v>
      </c>
      <c r="B38" s="8" t="s">
        <v>197</v>
      </c>
      <c r="C38" s="9">
        <v>25634.453321184341</v>
      </c>
      <c r="D38" s="9">
        <v>26870.327792810931</v>
      </c>
      <c r="E38" s="9">
        <v>31007.124558988213</v>
      </c>
      <c r="F38" s="9">
        <v>32207.318116921037</v>
      </c>
      <c r="G38" s="9">
        <v>31240.277288514539</v>
      </c>
      <c r="H38" s="9">
        <v>33708.798535083726</v>
      </c>
      <c r="I38" s="9">
        <v>37020.039745030044</v>
      </c>
      <c r="J38" s="9">
        <v>40165.329946803628</v>
      </c>
      <c r="K38" s="9">
        <v>41803.975578729849</v>
      </c>
      <c r="L38" s="9">
        <v>42259.575435723287</v>
      </c>
      <c r="M38" s="9">
        <v>45026.54734973007</v>
      </c>
      <c r="N38" s="9">
        <v>49722.505535901058</v>
      </c>
      <c r="O38" s="9">
        <v>54692.934381574123</v>
      </c>
      <c r="P38" s="9">
        <v>61724.206430818507</v>
      </c>
      <c r="Q38" s="9">
        <v>67565.945075135198</v>
      </c>
      <c r="R38" s="9">
        <v>66331.700089788326</v>
      </c>
      <c r="S38" s="9">
        <v>63930.967378785295</v>
      </c>
      <c r="T38" s="9">
        <v>70649.830392667151</v>
      </c>
      <c r="U38" s="9">
        <v>77655.351553765417</v>
      </c>
      <c r="V38" s="9">
        <v>82957.074576041807</v>
      </c>
      <c r="W38" s="9">
        <v>83952.44017900739</v>
      </c>
      <c r="X38" s="9">
        <v>83287.364204417274</v>
      </c>
      <c r="Y38" s="9">
        <v>79484.51189363224</v>
      </c>
      <c r="Z38" s="9">
        <v>76586.593085456232</v>
      </c>
      <c r="AA38" s="9">
        <v>76199.169713200477</v>
      </c>
      <c r="AB38" s="9">
        <v>76640.002263144313</v>
      </c>
      <c r="AC38" s="9">
        <v>76204.726780753219</v>
      </c>
      <c r="AD38" s="9">
        <v>60451.016352465049</v>
      </c>
      <c r="AE38" s="9">
        <v>65899.012774153744</v>
      </c>
      <c r="AF38" s="9">
        <v>70977.463367458477</v>
      </c>
    </row>
    <row r="39" spans="1:32" ht="18" customHeight="1" x14ac:dyDescent="0.3">
      <c r="A39" s="1" t="s">
        <v>459</v>
      </c>
      <c r="B39" s="8" t="s">
        <v>198</v>
      </c>
      <c r="C39" s="9">
        <v>34978.29198609227</v>
      </c>
      <c r="D39" s="9">
        <v>34488.595898286985</v>
      </c>
      <c r="E39" s="9">
        <v>36075.071309608174</v>
      </c>
      <c r="F39" s="9">
        <v>36796.572735800364</v>
      </c>
      <c r="G39" s="9">
        <v>36134.234426555951</v>
      </c>
      <c r="H39" s="9">
        <v>35122.475862612373</v>
      </c>
      <c r="I39" s="9">
        <v>35298.088241925434</v>
      </c>
      <c r="J39" s="9">
        <v>36427.62706566706</v>
      </c>
      <c r="K39" s="9">
        <v>36937.613844586398</v>
      </c>
      <c r="L39" s="9">
        <v>39486.309199862859</v>
      </c>
      <c r="M39" s="9">
        <v>41115.181422322174</v>
      </c>
      <c r="N39" s="9">
        <v>42778.82008747432</v>
      </c>
      <c r="O39" s="9">
        <v>45140.362898533931</v>
      </c>
      <c r="P39" s="9">
        <v>46142.795329509885</v>
      </c>
      <c r="Q39" s="9">
        <v>49499.046287835401</v>
      </c>
      <c r="R39" s="9">
        <v>49239.959304425734</v>
      </c>
      <c r="S39" s="9">
        <v>47310.896631514144</v>
      </c>
      <c r="T39" s="9">
        <v>54939.357995513375</v>
      </c>
      <c r="U39" s="9">
        <v>53130.551023524393</v>
      </c>
      <c r="V39" s="9">
        <v>54255.37639108536</v>
      </c>
      <c r="W39" s="9">
        <v>55387.942717913298</v>
      </c>
      <c r="X39" s="9">
        <v>54417.405274857258</v>
      </c>
      <c r="Y39" s="9">
        <v>54032.726775891817</v>
      </c>
      <c r="Z39" s="9">
        <v>54545.908562417462</v>
      </c>
      <c r="AA39" s="9">
        <v>52222.870862488096</v>
      </c>
      <c r="AB39" s="9">
        <v>48929.270073470005</v>
      </c>
      <c r="AC39" s="9">
        <v>48081.101177277364</v>
      </c>
      <c r="AD39" s="9">
        <v>34792.180589609023</v>
      </c>
      <c r="AE39" s="9">
        <v>37590.61958162488</v>
      </c>
      <c r="AF39" s="9">
        <v>41876.849843847333</v>
      </c>
    </row>
    <row r="40" spans="1:32" ht="18" customHeight="1" x14ac:dyDescent="0.3">
      <c r="A40" s="1" t="s">
        <v>5</v>
      </c>
      <c r="B40" s="8" t="s">
        <v>199</v>
      </c>
      <c r="C40" s="9">
        <v>123125.16596050211</v>
      </c>
      <c r="D40" s="9">
        <v>128788.92359468521</v>
      </c>
      <c r="E40" s="9">
        <v>142440.54949572188</v>
      </c>
      <c r="F40" s="9">
        <v>151129.42301496092</v>
      </c>
      <c r="G40" s="9">
        <v>162615.25916409795</v>
      </c>
      <c r="H40" s="9">
        <v>171559.09841812332</v>
      </c>
      <c r="I40" s="9">
        <v>180480.17153586578</v>
      </c>
      <c r="J40" s="9">
        <v>195460.02577334252</v>
      </c>
      <c r="K40" s="9">
        <v>206992.16729396977</v>
      </c>
      <c r="L40" s="9">
        <v>225621.46235042706</v>
      </c>
      <c r="M40" s="9">
        <v>239943.55839500437</v>
      </c>
      <c r="N40" s="9">
        <v>251670.27327788202</v>
      </c>
      <c r="O40" s="9">
        <v>264994.49656541349</v>
      </c>
      <c r="P40" s="9">
        <v>278551.2781649449</v>
      </c>
      <c r="Q40" s="9">
        <v>299472.99833003327</v>
      </c>
      <c r="R40" s="9">
        <v>309955.02338228864</v>
      </c>
      <c r="S40" s="9">
        <v>309373.67649314203</v>
      </c>
      <c r="T40" s="9">
        <v>314564.72143320541</v>
      </c>
      <c r="U40" s="9">
        <v>325451.98302651255</v>
      </c>
      <c r="V40" s="9">
        <v>333328.34685282153</v>
      </c>
      <c r="W40" s="9">
        <v>342841.1545776393</v>
      </c>
      <c r="X40" s="9">
        <v>351904.00437916606</v>
      </c>
      <c r="Y40" s="9">
        <v>360325.62556912249</v>
      </c>
      <c r="Z40" s="9">
        <v>365766.41913215781</v>
      </c>
      <c r="AA40" s="9">
        <v>369580.33536955691</v>
      </c>
      <c r="AB40" s="9">
        <v>380338.52469005971</v>
      </c>
      <c r="AC40" s="9">
        <v>378210.88140215666</v>
      </c>
      <c r="AD40" s="9">
        <v>319642.3851430522</v>
      </c>
      <c r="AE40" s="9">
        <v>339442.73541527247</v>
      </c>
      <c r="AF40" s="9">
        <v>367701.81672369014</v>
      </c>
    </row>
    <row r="41" spans="1:32" ht="18" customHeight="1" x14ac:dyDescent="0.3">
      <c r="A41" s="1" t="s">
        <v>49</v>
      </c>
      <c r="B41" s="8" t="s">
        <v>200</v>
      </c>
      <c r="C41" s="9">
        <v>119675.73260833936</v>
      </c>
      <c r="D41" s="9">
        <v>123843.00227960206</v>
      </c>
      <c r="E41" s="9">
        <v>129978.16010290153</v>
      </c>
      <c r="F41" s="9">
        <v>132834.24412352307</v>
      </c>
      <c r="G41" s="9">
        <v>138427.34580799274</v>
      </c>
      <c r="H41" s="9">
        <v>140616.42030629466</v>
      </c>
      <c r="I41" s="9">
        <v>145304.84375997935</v>
      </c>
      <c r="J41" s="9">
        <v>155585.09975677359</v>
      </c>
      <c r="K41" s="9">
        <v>160452.8791577222</v>
      </c>
      <c r="L41" s="9">
        <v>167548.16455872866</v>
      </c>
      <c r="M41" s="9">
        <v>180988.50728831606</v>
      </c>
      <c r="N41" s="9">
        <v>189723.32623640186</v>
      </c>
      <c r="O41" s="9">
        <v>194309.37593680917</v>
      </c>
      <c r="P41" s="9">
        <v>199967.3770973582</v>
      </c>
      <c r="Q41" s="9">
        <v>213300.72766904387</v>
      </c>
      <c r="R41" s="9">
        <v>218578.38686472352</v>
      </c>
      <c r="S41" s="9">
        <v>214602.31644856546</v>
      </c>
      <c r="T41" s="9">
        <v>217656.73987166292</v>
      </c>
      <c r="U41" s="9">
        <v>224960.99926809064</v>
      </c>
      <c r="V41" s="9">
        <v>230373.9929457368</v>
      </c>
      <c r="W41" s="9">
        <v>235625.07217322028</v>
      </c>
      <c r="X41" s="9">
        <v>240495.05855574337</v>
      </c>
      <c r="Y41" s="9">
        <v>242742.24586850961</v>
      </c>
      <c r="Z41" s="9">
        <v>240909.60359489039</v>
      </c>
      <c r="AA41" s="9">
        <v>243633.02881608685</v>
      </c>
      <c r="AB41" s="9">
        <f t="shared" ref="AB41:AC41" si="2">AB40-AB42</f>
        <v>243894.67863508913</v>
      </c>
      <c r="AC41" s="9">
        <f t="shared" si="2"/>
        <v>236842.95636722571</v>
      </c>
      <c r="AD41" s="9">
        <f>AD40-AD42</f>
        <v>171664.40776598864</v>
      </c>
      <c r="AE41" s="9">
        <f>AE40-AE42</f>
        <v>181915.43275542482</v>
      </c>
      <c r="AF41" s="9">
        <f>AF40-AF42</f>
        <v>204633.89371828036</v>
      </c>
    </row>
    <row r="42" spans="1:32" ht="18" customHeight="1" x14ac:dyDescent="0.3">
      <c r="A42" s="1" t="s">
        <v>38</v>
      </c>
      <c r="B42" s="8" t="s">
        <v>201</v>
      </c>
      <c r="C42" s="9">
        <v>18291.568467914443</v>
      </c>
      <c r="D42" s="9">
        <v>19773.185513815512</v>
      </c>
      <c r="E42" s="9">
        <v>24815.347819838469</v>
      </c>
      <c r="F42" s="9">
        <v>28165.419775516661</v>
      </c>
      <c r="G42" s="9">
        <v>32249.405642966587</v>
      </c>
      <c r="H42" s="9">
        <v>36635.324810410049</v>
      </c>
      <c r="I42" s="9">
        <v>39969.139368157354</v>
      </c>
      <c r="J42" s="9">
        <v>44645.528674231762</v>
      </c>
      <c r="K42" s="9">
        <v>48618.980726238391</v>
      </c>
      <c r="L42" s="9">
        <v>56835.588468972681</v>
      </c>
      <c r="M42" s="9">
        <v>59474.265631252347</v>
      </c>
      <c r="N42" s="9">
        <v>61691.929368752681</v>
      </c>
      <c r="O42" s="9">
        <v>67335.345075147736</v>
      </c>
      <c r="P42" s="9">
        <v>73198.813728564041</v>
      </c>
      <c r="Q42" s="9">
        <v>81024.442673420388</v>
      </c>
      <c r="R42" s="9">
        <v>87153.392502497023</v>
      </c>
      <c r="S42" s="9">
        <v>92068.402476806674</v>
      </c>
      <c r="T42" s="9">
        <v>96364.76448166628</v>
      </c>
      <c r="U42" s="9">
        <v>100263.4317974509</v>
      </c>
      <c r="V42" s="9">
        <v>103045.59476604006</v>
      </c>
      <c r="W42" s="9">
        <v>107216.08240441917</v>
      </c>
      <c r="X42" s="9">
        <v>111408.94582342284</v>
      </c>
      <c r="Y42" s="9">
        <v>117583.37970061287</v>
      </c>
      <c r="Z42" s="9">
        <v>124856.81553726731</v>
      </c>
      <c r="AA42" s="9">
        <v>125947.30655347006</v>
      </c>
      <c r="AB42" s="9">
        <v>136443.84605497058</v>
      </c>
      <c r="AC42" s="9">
        <v>141367.92503493096</v>
      </c>
      <c r="AD42" s="9">
        <v>147977.97737706357</v>
      </c>
      <c r="AE42" s="9">
        <v>157527.30265984766</v>
      </c>
      <c r="AF42" s="9">
        <v>163067.92300540977</v>
      </c>
    </row>
    <row r="43" spans="1:32" ht="18" customHeight="1" x14ac:dyDescent="0.3">
      <c r="A43" s="1" t="s">
        <v>6</v>
      </c>
      <c r="B43" s="8" t="s">
        <v>202</v>
      </c>
      <c r="C43" s="9">
        <v>349096.60469499981</v>
      </c>
      <c r="D43" s="9">
        <v>361851.46268942812</v>
      </c>
      <c r="E43" s="9">
        <v>374542.65357756492</v>
      </c>
      <c r="F43" s="9">
        <v>399956.76172330347</v>
      </c>
      <c r="G43" s="9">
        <v>418779.07351057703</v>
      </c>
      <c r="H43" s="9">
        <v>428419.60248075234</v>
      </c>
      <c r="I43" s="9">
        <v>450314.22728947387</v>
      </c>
      <c r="J43" s="9">
        <v>464635.25322520122</v>
      </c>
      <c r="K43" s="9">
        <v>502584.49282008602</v>
      </c>
      <c r="L43" s="9">
        <v>534128.43566079414</v>
      </c>
      <c r="M43" s="9">
        <v>559762.48471917619</v>
      </c>
      <c r="N43" s="9">
        <v>599251.09633520362</v>
      </c>
      <c r="O43" s="9">
        <v>633463.05535404047</v>
      </c>
      <c r="P43" s="9">
        <v>694554.53780012683</v>
      </c>
      <c r="Q43" s="9">
        <v>744934.02685769694</v>
      </c>
      <c r="R43" s="9">
        <v>786496.80819215439</v>
      </c>
      <c r="S43" s="9">
        <v>794793.14807073399</v>
      </c>
      <c r="T43" s="9">
        <v>804647.50509668107</v>
      </c>
      <c r="U43" s="9">
        <v>838885.59831679065</v>
      </c>
      <c r="V43" s="9">
        <v>863845.89483709994</v>
      </c>
      <c r="W43" s="9">
        <v>886385.50903995079</v>
      </c>
      <c r="X43" s="9">
        <v>906851.35985851102</v>
      </c>
      <c r="Y43" s="9">
        <v>921868.27346712921</v>
      </c>
      <c r="Z43" s="9">
        <v>938154.48511306895</v>
      </c>
      <c r="AA43" s="9">
        <v>961364.2652038075</v>
      </c>
      <c r="AB43" s="9">
        <v>994663.10375843511</v>
      </c>
      <c r="AC43" s="9">
        <v>1016210.4108710102</v>
      </c>
      <c r="AD43" s="9">
        <v>1021808.9521307974</v>
      </c>
      <c r="AE43" s="9">
        <v>1047806.8902947878</v>
      </c>
      <c r="AF43" s="9">
        <v>1086088.7393721268</v>
      </c>
    </row>
    <row r="44" spans="1:32" ht="18" customHeight="1" x14ac:dyDescent="0.3">
      <c r="A44" s="1" t="s">
        <v>39</v>
      </c>
      <c r="B44" s="8" t="s">
        <v>203</v>
      </c>
      <c r="C44" s="9">
        <v>93518.280027140005</v>
      </c>
      <c r="D44" s="9">
        <v>90654.180562613503</v>
      </c>
      <c r="E44" s="9">
        <v>93082.906701994434</v>
      </c>
      <c r="F44" s="9">
        <v>101808.40122630264</v>
      </c>
      <c r="G44" s="9">
        <v>106500.67154216886</v>
      </c>
      <c r="H44" s="9">
        <v>104230.69046504807</v>
      </c>
      <c r="I44" s="9">
        <v>117287.35702037746</v>
      </c>
      <c r="J44" s="9">
        <v>128361.27285678398</v>
      </c>
      <c r="K44" s="9">
        <v>142189.64936670635</v>
      </c>
      <c r="L44" s="9">
        <v>138503.3114791619</v>
      </c>
      <c r="M44" s="9">
        <v>145437.89907820235</v>
      </c>
      <c r="N44" s="9">
        <v>158500.89714609444</v>
      </c>
      <c r="O44" s="9">
        <v>165151.8766794219</v>
      </c>
      <c r="P44" s="9">
        <v>195360.34644748786</v>
      </c>
      <c r="Q44" s="9">
        <v>219572.7185426841</v>
      </c>
      <c r="R44" s="9">
        <v>246489.56531781104</v>
      </c>
      <c r="S44" s="9">
        <v>234351.69113226491</v>
      </c>
      <c r="T44" s="9">
        <v>234850.22485745471</v>
      </c>
      <c r="U44" s="9">
        <v>249395.33082127728</v>
      </c>
      <c r="V44" s="9">
        <v>251169.92483077777</v>
      </c>
      <c r="W44" s="9">
        <v>263069.14208023815</v>
      </c>
      <c r="X44" s="9">
        <v>275395.70153150707</v>
      </c>
      <c r="Y44" s="9">
        <v>287549.24207711575</v>
      </c>
      <c r="Z44" s="9">
        <v>290501.09987849777</v>
      </c>
      <c r="AA44" s="9">
        <v>290218.85297338362</v>
      </c>
      <c r="AB44" s="9">
        <v>306149.87968671398</v>
      </c>
      <c r="AC44" s="9">
        <v>309087.29354315938</v>
      </c>
      <c r="AD44" s="9">
        <v>319806.57936070277</v>
      </c>
      <c r="AE44" s="9">
        <v>321151.58602498204</v>
      </c>
      <c r="AF44" s="9">
        <v>326011.12660390878</v>
      </c>
    </row>
    <row r="45" spans="1:32" ht="18" customHeight="1" x14ac:dyDescent="0.3">
      <c r="A45" s="1" t="s">
        <v>40</v>
      </c>
      <c r="B45" s="8" t="s">
        <v>204</v>
      </c>
      <c r="C45" s="9">
        <v>210972.85915908011</v>
      </c>
      <c r="D45" s="9">
        <v>236078.62939901065</v>
      </c>
      <c r="E45" s="9">
        <v>237259.02254600567</v>
      </c>
      <c r="F45" s="9">
        <v>242478.7210420178</v>
      </c>
      <c r="G45" s="9">
        <v>247328.29546285811</v>
      </c>
      <c r="H45" s="9">
        <v>241639.74466721242</v>
      </c>
      <c r="I45" s="9">
        <v>238740.06773120581</v>
      </c>
      <c r="J45" s="9">
        <v>235875.18691843131</v>
      </c>
      <c r="K45" s="9">
        <v>235875.18691843125</v>
      </c>
      <c r="L45" s="9">
        <v>242479.69215214739</v>
      </c>
      <c r="M45" s="9">
        <v>242746.18206271221</v>
      </c>
      <c r="N45" s="9">
        <v>241779.50297536934</v>
      </c>
      <c r="O45" s="9">
        <v>246961.68667738198</v>
      </c>
      <c r="P45" s="9">
        <v>254936.78914796084</v>
      </c>
      <c r="Q45" s="9">
        <v>262310.33349241497</v>
      </c>
      <c r="R45" s="9">
        <v>265335.74152587261</v>
      </c>
      <c r="S45" s="9">
        <v>275542.94269039639</v>
      </c>
      <c r="T45" s="9">
        <v>275391.67228872341</v>
      </c>
      <c r="U45" s="9">
        <v>278666.94890517683</v>
      </c>
      <c r="V45" s="9">
        <v>283528.8965905286</v>
      </c>
      <c r="W45" s="9">
        <v>287563.42351612606</v>
      </c>
      <c r="X45" s="9">
        <v>294048.97442566935</v>
      </c>
      <c r="Y45" s="9">
        <v>294671.21536906663</v>
      </c>
      <c r="Z45" s="9">
        <v>303452.88275626401</v>
      </c>
      <c r="AA45" s="9">
        <v>309966.71291879809</v>
      </c>
      <c r="AB45" s="9">
        <v>310536.62694418279</v>
      </c>
      <c r="AC45" s="9">
        <v>317968.03136472544</v>
      </c>
      <c r="AD45" s="9">
        <v>298802.60689262953</v>
      </c>
      <c r="AE45" s="9">
        <v>316207.47387196578</v>
      </c>
      <c r="AF45" s="9">
        <v>339900.31089635112</v>
      </c>
    </row>
    <row r="46" spans="1:32" ht="18" customHeight="1" x14ac:dyDescent="0.3">
      <c r="A46" s="1" t="s">
        <v>50</v>
      </c>
      <c r="B46" s="8" t="s">
        <v>205</v>
      </c>
      <c r="C46" s="9">
        <v>97246.522715417464</v>
      </c>
      <c r="D46" s="9">
        <v>101590.68716358804</v>
      </c>
      <c r="E46" s="9">
        <v>109676.18490583025</v>
      </c>
      <c r="F46" s="9">
        <v>118242.77637205322</v>
      </c>
      <c r="G46" s="9">
        <v>125666.62157327234</v>
      </c>
      <c r="H46" s="9">
        <v>150997.54819417559</v>
      </c>
      <c r="I46" s="9">
        <v>158948.14068883716</v>
      </c>
      <c r="J46" s="9">
        <v>173185.23360743825</v>
      </c>
      <c r="K46" s="9">
        <v>186816.54325779117</v>
      </c>
      <c r="L46" s="9">
        <v>197722.95724703316</v>
      </c>
      <c r="M46" s="9">
        <v>216143.96637733636</v>
      </c>
      <c r="N46" s="9">
        <v>243000.9214347591</v>
      </c>
      <c r="O46" s="9">
        <v>264109.01682026737</v>
      </c>
      <c r="P46" s="9">
        <v>277267.40333144058</v>
      </c>
      <c r="Q46" s="9">
        <v>289237.38747018861</v>
      </c>
      <c r="R46" s="9">
        <v>293071.70829809236</v>
      </c>
      <c r="S46" s="9">
        <v>311092.57664233237</v>
      </c>
      <c r="T46" s="9">
        <v>316426.28011888685</v>
      </c>
      <c r="U46" s="9">
        <v>322569.74914118194</v>
      </c>
      <c r="V46" s="9">
        <v>328767.64137929573</v>
      </c>
      <c r="W46" s="9">
        <v>335752.94344358629</v>
      </c>
      <c r="X46" s="9">
        <v>337406.68390133441</v>
      </c>
      <c r="Y46" s="9">
        <v>339647.81602094683</v>
      </c>
      <c r="Z46" s="9">
        <v>344200.50247830723</v>
      </c>
      <c r="AA46" s="9">
        <v>361178.69931162603</v>
      </c>
      <c r="AB46" s="9">
        <f t="shared" ref="AB46:AC46" si="3">AB43-AB44-AB45</f>
        <v>377976.59712753829</v>
      </c>
      <c r="AC46" s="9">
        <f t="shared" si="3"/>
        <v>389155.08596312534</v>
      </c>
      <c r="AD46" s="9">
        <f>AD43-AD44-AD45</f>
        <v>403199.76587746514</v>
      </c>
      <c r="AE46" s="9">
        <f>AE43-AE44-AE45</f>
        <v>410447.83039784001</v>
      </c>
      <c r="AF46" s="9">
        <f>AF43-AF44-AF45</f>
        <v>420177.3018718668</v>
      </c>
    </row>
    <row r="47" spans="1:32" ht="18" customHeight="1" x14ac:dyDescent="0.3">
      <c r="A47" s="1" t="s">
        <v>7</v>
      </c>
      <c r="B47" s="8" t="s">
        <v>206</v>
      </c>
      <c r="C47" s="9">
        <v>226970.6772251311</v>
      </c>
      <c r="D47" s="9">
        <v>229232.77693632344</v>
      </c>
      <c r="E47" s="9">
        <v>231163.14015395715</v>
      </c>
      <c r="F47" s="9">
        <v>235627.28383201861</v>
      </c>
      <c r="G47" s="9">
        <v>237486.15211555388</v>
      </c>
      <c r="H47" s="9">
        <v>235709.13026078683</v>
      </c>
      <c r="I47" s="9">
        <v>233697.36083240178</v>
      </c>
      <c r="J47" s="9">
        <v>231532.57869036269</v>
      </c>
      <c r="K47" s="9">
        <v>229369.53532916046</v>
      </c>
      <c r="L47" s="9">
        <v>231012.68370776033</v>
      </c>
      <c r="M47" s="9">
        <v>237405.43426052394</v>
      </c>
      <c r="N47" s="9">
        <v>241948.00203926221</v>
      </c>
      <c r="O47" s="9">
        <v>252371.22269256428</v>
      </c>
      <c r="P47" s="9">
        <v>257417.03947034042</v>
      </c>
      <c r="Q47" s="9">
        <v>266677.55005500733</v>
      </c>
      <c r="R47" s="9">
        <v>279519.23384768039</v>
      </c>
      <c r="S47" s="9">
        <v>288325.88188288384</v>
      </c>
      <c r="T47" s="9">
        <v>293046.81956756383</v>
      </c>
      <c r="U47" s="9">
        <v>305595.33204494312</v>
      </c>
      <c r="V47" s="9">
        <v>313873.82119780191</v>
      </c>
      <c r="W47" s="9">
        <v>326119.78970339382</v>
      </c>
      <c r="X47" s="9">
        <v>336183.23130638868</v>
      </c>
      <c r="Y47" s="9">
        <v>344539.77811655001</v>
      </c>
      <c r="Z47" s="9">
        <v>351164.99133115099</v>
      </c>
      <c r="AA47" s="9">
        <v>356086.11485763383</v>
      </c>
      <c r="AB47" s="9">
        <v>362956.52662807726</v>
      </c>
      <c r="AC47" s="9">
        <v>367515.41758852056</v>
      </c>
      <c r="AD47" s="9">
        <v>371363.82310300611</v>
      </c>
      <c r="AE47" s="9">
        <v>368230.70744183619</v>
      </c>
      <c r="AF47" s="9">
        <v>368424.59899833507</v>
      </c>
    </row>
    <row r="48" spans="1:32" ht="18" customHeight="1" x14ac:dyDescent="0.3">
      <c r="A48" s="1" t="s">
        <v>41</v>
      </c>
      <c r="B48" s="8" t="s">
        <v>207</v>
      </c>
      <c r="C48" s="9"/>
      <c r="D48" s="9"/>
      <c r="E48" s="9">
        <v>160373.14031331215</v>
      </c>
      <c r="F48" s="9">
        <v>158554.58096469785</v>
      </c>
      <c r="G48" s="9">
        <v>158801.02125025776</v>
      </c>
      <c r="H48" s="9">
        <v>164258.35502954692</v>
      </c>
      <c r="I48" s="9">
        <v>160282.05942163628</v>
      </c>
      <c r="J48" s="9">
        <v>156503.48016992005</v>
      </c>
      <c r="K48" s="9">
        <v>152500.82238118345</v>
      </c>
      <c r="L48" s="9">
        <v>143665.39185515116</v>
      </c>
      <c r="M48" s="9">
        <v>148880.08757796328</v>
      </c>
      <c r="N48" s="9">
        <v>152710.63956100721</v>
      </c>
      <c r="O48" s="9">
        <v>162741.94133399549</v>
      </c>
      <c r="P48" s="9">
        <v>165828.52106577583</v>
      </c>
      <c r="Q48" s="9">
        <v>170946.67627166107</v>
      </c>
      <c r="R48" s="9">
        <v>178492.84487163142</v>
      </c>
      <c r="S48" s="9">
        <v>181910.20543245942</v>
      </c>
      <c r="T48" s="9">
        <v>181806.36867510981</v>
      </c>
      <c r="U48" s="9">
        <v>190042.32000266842</v>
      </c>
      <c r="V48" s="9">
        <v>194735.06608606305</v>
      </c>
      <c r="W48" s="9">
        <v>202763.23249645196</v>
      </c>
      <c r="X48" s="9">
        <v>207172.28392725642</v>
      </c>
      <c r="Y48" s="9">
        <v>214926.06434880916</v>
      </c>
      <c r="Z48" s="9">
        <v>219975.9251173654</v>
      </c>
      <c r="AA48" s="9">
        <v>224352.15862883301</v>
      </c>
      <c r="AB48" s="9">
        <v>227844.12252345905</v>
      </c>
      <c r="AC48" s="9">
        <v>227885.26308251801</v>
      </c>
      <c r="AD48" s="9">
        <v>229543.61659029813</v>
      </c>
      <c r="AE48" s="9">
        <v>226489.29449185717</v>
      </c>
      <c r="AF48" s="9">
        <v>227696.61043711915</v>
      </c>
    </row>
    <row r="49" spans="1:33" ht="18" customHeight="1" x14ac:dyDescent="0.3">
      <c r="A49" s="1" t="s">
        <v>42</v>
      </c>
      <c r="B49" s="8" t="s">
        <v>208</v>
      </c>
      <c r="C49" s="9"/>
      <c r="D49" s="9"/>
      <c r="E49" s="9">
        <v>30009.093595129874</v>
      </c>
      <c r="F49" s="9">
        <v>30914.197347953464</v>
      </c>
      <c r="G49" s="9">
        <v>31603.828199177915</v>
      </c>
      <c r="H49" s="9">
        <v>31705.91558537498</v>
      </c>
      <c r="I49" s="9">
        <v>31624.981958400804</v>
      </c>
      <c r="J49" s="9">
        <v>31443.717388896624</v>
      </c>
      <c r="K49" s="9">
        <v>31271.148167745057</v>
      </c>
      <c r="L49" s="9">
        <v>32008.915031815537</v>
      </c>
      <c r="M49" s="9">
        <v>32017.944816643241</v>
      </c>
      <c r="N49" s="9">
        <v>32685.480020942723</v>
      </c>
      <c r="O49" s="9">
        <v>33915.537376360313</v>
      </c>
      <c r="P49" s="9">
        <v>35547.936278790752</v>
      </c>
      <c r="Q49" s="9">
        <v>37471.28466403902</v>
      </c>
      <c r="R49" s="9">
        <v>39695.106406825726</v>
      </c>
      <c r="S49" s="9">
        <v>41776.069306212114</v>
      </c>
      <c r="T49" s="9">
        <v>43682.537922993433</v>
      </c>
      <c r="U49" s="9">
        <v>45873.791447268741</v>
      </c>
      <c r="V49" s="9">
        <v>47623.141328664125</v>
      </c>
      <c r="W49" s="9">
        <v>48267.626215143144</v>
      </c>
      <c r="X49" s="9">
        <v>50454.829894698691</v>
      </c>
      <c r="Y49" s="9">
        <v>49826.323695176623</v>
      </c>
      <c r="Z49" s="9">
        <v>49440.06992099934</v>
      </c>
      <c r="AA49" s="9">
        <v>49035.771116274205</v>
      </c>
      <c r="AB49" s="9">
        <v>50055.835481375092</v>
      </c>
      <c r="AC49" s="9">
        <v>51051.26014991496</v>
      </c>
      <c r="AD49" s="9">
        <v>52151.055078793783</v>
      </c>
      <c r="AE49" s="9">
        <v>52091.242371650209</v>
      </c>
      <c r="AF49" s="9">
        <v>52308.100354759481</v>
      </c>
    </row>
    <row r="50" spans="1:33" ht="18" customHeight="1" x14ac:dyDescent="0.3">
      <c r="A50" s="1" t="s">
        <v>43</v>
      </c>
      <c r="B50" s="8" t="s">
        <v>209</v>
      </c>
      <c r="C50" s="9">
        <v>54225.507105692435</v>
      </c>
      <c r="D50" s="9">
        <v>50161.102964210862</v>
      </c>
      <c r="E50" s="9">
        <v>47267.514830563487</v>
      </c>
      <c r="F50" s="9">
        <v>48000.668664040611</v>
      </c>
      <c r="G50" s="9">
        <v>49712.29016120774</v>
      </c>
      <c r="H50" s="9">
        <v>49367.001072663501</v>
      </c>
      <c r="I50" s="9">
        <v>49974.353618464542</v>
      </c>
      <c r="J50" s="9">
        <v>50767.742079195639</v>
      </c>
      <c r="K50" s="9">
        <v>51703.393298402669</v>
      </c>
      <c r="L50" s="9">
        <v>48945.684441792495</v>
      </c>
      <c r="M50" s="9">
        <v>53687.776390989849</v>
      </c>
      <c r="N50" s="9">
        <v>54459.278273493888</v>
      </c>
      <c r="O50" s="9">
        <v>55713.743982208485</v>
      </c>
      <c r="P50" s="9">
        <v>56040.58212577377</v>
      </c>
      <c r="Q50" s="9">
        <v>58259.589119307238</v>
      </c>
      <c r="R50" s="9">
        <v>61331.282569223251</v>
      </c>
      <c r="S50" s="9">
        <v>64639.607144212387</v>
      </c>
      <c r="T50" s="9">
        <v>67557.91296946042</v>
      </c>
      <c r="U50" s="9">
        <v>69679.220595005885</v>
      </c>
      <c r="V50" s="9">
        <v>71515.613783074805</v>
      </c>
      <c r="W50" s="9">
        <v>75088.930991798712</v>
      </c>
      <c r="X50" s="9">
        <v>78556.11748443346</v>
      </c>
      <c r="Y50" s="9">
        <v>79787.390072564274</v>
      </c>
      <c r="Z50" s="9">
        <v>81748.996292786338</v>
      </c>
      <c r="AA50" s="9">
        <v>82698.18511252664</v>
      </c>
      <c r="AB50" s="9">
        <v>85056.568623243104</v>
      </c>
      <c r="AC50" s="9">
        <v>88578.894356087607</v>
      </c>
      <c r="AD50" s="9">
        <v>89669.15143391423</v>
      </c>
      <c r="AE50" s="9">
        <v>89650.170578328834</v>
      </c>
      <c r="AF50" s="9">
        <v>88419.88820645641</v>
      </c>
    </row>
    <row r="51" spans="1:33" ht="18" customHeight="1" x14ac:dyDescent="0.3">
      <c r="A51" s="1" t="s">
        <v>460</v>
      </c>
      <c r="B51" s="8" t="s">
        <v>210</v>
      </c>
      <c r="C51" s="9">
        <v>336397.88800227735</v>
      </c>
      <c r="D51" s="9">
        <v>352783.63340961596</v>
      </c>
      <c r="E51" s="9">
        <v>372246.87100704334</v>
      </c>
      <c r="F51" s="9">
        <v>382141.93892015296</v>
      </c>
      <c r="G51" s="9">
        <v>382016.91061326599</v>
      </c>
      <c r="H51" s="9">
        <v>405744.82389611762</v>
      </c>
      <c r="I51" s="9">
        <v>421443.64256870968</v>
      </c>
      <c r="J51" s="9">
        <v>441748.93826472719</v>
      </c>
      <c r="K51" s="9">
        <v>451680.6334074316</v>
      </c>
      <c r="L51" s="9">
        <v>462808.92670420551</v>
      </c>
      <c r="M51" s="9">
        <v>488531.5512443909</v>
      </c>
      <c r="N51" s="9">
        <v>497064.9298616905</v>
      </c>
      <c r="O51" s="9">
        <v>515938.10360878293</v>
      </c>
      <c r="P51" s="9">
        <v>542875.69928087771</v>
      </c>
      <c r="Q51" s="9">
        <v>572784.08844212815</v>
      </c>
      <c r="R51" s="9">
        <v>594328.98933683091</v>
      </c>
      <c r="S51" s="9">
        <v>589544.57606904791</v>
      </c>
      <c r="T51" s="9">
        <v>591720.09373583121</v>
      </c>
      <c r="U51" s="9">
        <v>606318.22915710439</v>
      </c>
      <c r="V51" s="9">
        <v>619246.18915672635</v>
      </c>
      <c r="W51" s="9">
        <v>635410.8402070317</v>
      </c>
      <c r="X51" s="9">
        <v>645986.70065278129</v>
      </c>
      <c r="Y51" s="9">
        <v>651572.01771767344</v>
      </c>
      <c r="Z51" s="9">
        <v>659642.9696252232</v>
      </c>
      <c r="AA51" s="9">
        <v>668356.28833229607</v>
      </c>
      <c r="AB51" s="9">
        <v>672452.44618400023</v>
      </c>
      <c r="AC51" s="9">
        <v>681248.85695194243</v>
      </c>
      <c r="AD51" s="9">
        <v>667186.62230601348</v>
      </c>
      <c r="AE51" s="9">
        <v>704480.29377072002</v>
      </c>
      <c r="AF51" s="9">
        <v>724471.54358594958</v>
      </c>
    </row>
    <row r="52" spans="1:33" s="16" customFormat="1" ht="18" customHeight="1" x14ac:dyDescent="0.3">
      <c r="A52" s="2" t="s">
        <v>44</v>
      </c>
      <c r="B52" s="14" t="s">
        <v>211</v>
      </c>
      <c r="C52" s="6">
        <v>1296177.4397330261</v>
      </c>
      <c r="D52" s="6">
        <v>1339758.5780764215</v>
      </c>
      <c r="E52" s="6">
        <v>1403254.000785992</v>
      </c>
      <c r="F52" s="6">
        <v>1462182.0431445537</v>
      </c>
      <c r="G52" s="6">
        <v>1495397.3376002293</v>
      </c>
      <c r="H52" s="6">
        <v>1539761.0965010717</v>
      </c>
      <c r="I52" s="6">
        <v>1606936.8052215851</v>
      </c>
      <c r="J52" s="6">
        <v>1680379.3125913735</v>
      </c>
      <c r="K52" s="6">
        <v>1744222.3933045045</v>
      </c>
      <c r="L52" s="6">
        <v>1815299.7708594822</v>
      </c>
      <c r="M52" s="6">
        <v>1897014.1007588911</v>
      </c>
      <c r="N52" s="6">
        <v>1981351.1592981555</v>
      </c>
      <c r="O52" s="6">
        <v>2085765.4375926568</v>
      </c>
      <c r="P52" s="6">
        <v>2217371.7333910735</v>
      </c>
      <c r="Q52" s="6">
        <v>2352698.1371808718</v>
      </c>
      <c r="R52" s="6">
        <v>2447347.7316721245</v>
      </c>
      <c r="S52" s="6">
        <v>2453754.7957443143</v>
      </c>
      <c r="T52" s="6">
        <v>2496579.2540449183</v>
      </c>
      <c r="U52" s="6">
        <v>2588943.4359276025</v>
      </c>
      <c r="V52" s="6">
        <v>2663247.5428473316</v>
      </c>
      <c r="W52" s="6">
        <v>2734384.8464654796</v>
      </c>
      <c r="X52" s="6">
        <v>2790160.1792370612</v>
      </c>
      <c r="Y52" s="6">
        <v>2833842.0556818284</v>
      </c>
      <c r="Z52" s="6">
        <v>2879009.6670464585</v>
      </c>
      <c r="AA52" s="6">
        <v>2912094.3830125309</v>
      </c>
      <c r="AB52" s="6">
        <f t="shared" ref="AB52:AC52" si="4">AB47+AB51+AB43+AB40+AB35</f>
        <v>2972735.1939905933</v>
      </c>
      <c r="AC52" s="6">
        <f t="shared" si="4"/>
        <v>3003120.339712996</v>
      </c>
      <c r="AD52" s="6">
        <f>AD47+AD51+AD43+AD40+AD35</f>
        <v>2871414.6294732257</v>
      </c>
      <c r="AE52" s="6">
        <f>AE47+AE51+AE43+AE40+AE35</f>
        <v>2984148.5257956921</v>
      </c>
      <c r="AF52" s="6">
        <f>AF47+AF51+AF43+AF40+AF35</f>
        <v>3090133.7905465257</v>
      </c>
    </row>
    <row r="53" spans="1:33" s="16" customFormat="1" ht="18" customHeight="1" x14ac:dyDescent="0.3">
      <c r="A53" s="14" t="s">
        <v>381</v>
      </c>
      <c r="B53" s="14" t="s">
        <v>212</v>
      </c>
      <c r="C53" s="6">
        <v>2076250.6616429656</v>
      </c>
      <c r="D53" s="6">
        <v>2138538.1814922546</v>
      </c>
      <c r="E53" s="6">
        <v>2202694.3269370222</v>
      </c>
      <c r="F53" s="6">
        <v>2295207.488668377</v>
      </c>
      <c r="G53" s="6">
        <v>2354882.883373755</v>
      </c>
      <c r="H53" s="6">
        <v>2371367.063557371</v>
      </c>
      <c r="I53" s="6">
        <v>2435393.9742734199</v>
      </c>
      <c r="J53" s="6">
        <v>2542551.3091414506</v>
      </c>
      <c r="K53" s="6">
        <v>2616285.2971065524</v>
      </c>
      <c r="L53" s="6">
        <v>2715715.1342741433</v>
      </c>
      <c r="M53" s="6">
        <v>2796683.3559167595</v>
      </c>
      <c r="N53" s="6">
        <v>2922469.1517335884</v>
      </c>
      <c r="O53" s="6">
        <v>3077723.2624704358</v>
      </c>
      <c r="P53" s="6">
        <v>3247803.591472358</v>
      </c>
      <c r="Q53" s="6">
        <v>3423543.5876174285</v>
      </c>
      <c r="R53" s="6">
        <v>3536069.7836342566</v>
      </c>
      <c r="S53" s="6">
        <v>3485478.6877278457</v>
      </c>
      <c r="T53" s="6">
        <v>3587289.8999517984</v>
      </c>
      <c r="U53" s="6">
        <v>3698087.681604051</v>
      </c>
      <c r="V53" s="6">
        <v>3782074.3617289453</v>
      </c>
      <c r="W53" s="6">
        <v>3876979.6855752571</v>
      </c>
      <c r="X53" s="6">
        <v>3936504.5000058198</v>
      </c>
      <c r="Y53" s="6">
        <v>3981757.665052182</v>
      </c>
      <c r="Z53" s="6">
        <v>4014645.5657719588</v>
      </c>
      <c r="AA53" s="6">
        <v>4061243.1958798412</v>
      </c>
      <c r="AB53" s="6">
        <f>AB52+AB34+AB18</f>
        <v>4127833.4004361322</v>
      </c>
      <c r="AC53" s="6">
        <f>AC52+AC34+AC18</f>
        <v>4136884.3365655625</v>
      </c>
      <c r="AD53" s="6">
        <f>AD52+AD34+AD18</f>
        <v>3897495.1608639932</v>
      </c>
      <c r="AE53" s="6">
        <f>AE52+AE34+AE18</f>
        <v>4073886.6947514098</v>
      </c>
      <c r="AF53" s="6">
        <f>AF52+AF34+AF18</f>
        <v>4160431.2882666644</v>
      </c>
    </row>
    <row r="54" spans="1:33" ht="18" customHeight="1" x14ac:dyDescent="0.3">
      <c r="A54" s="1" t="s">
        <v>46</v>
      </c>
      <c r="B54" s="8" t="s">
        <v>213</v>
      </c>
      <c r="C54" s="9">
        <v>241846.86027646807</v>
      </c>
      <c r="D54" s="9">
        <v>255801.00492552656</v>
      </c>
      <c r="E54" s="9">
        <v>268011.50609036355</v>
      </c>
      <c r="F54" s="9">
        <v>281081.3387139152</v>
      </c>
      <c r="G54" s="9">
        <v>289364.89470114477</v>
      </c>
      <c r="H54" s="9">
        <v>286221.076752158</v>
      </c>
      <c r="I54" s="9">
        <v>284944.40864862216</v>
      </c>
      <c r="J54" s="9">
        <v>289694.8016010662</v>
      </c>
      <c r="K54" s="9">
        <v>293993.24746218231</v>
      </c>
      <c r="L54" s="9">
        <v>302059.01814390084</v>
      </c>
      <c r="M54" s="9">
        <v>310189.04759720777</v>
      </c>
      <c r="N54" s="9">
        <v>325720.98604990944</v>
      </c>
      <c r="O54" s="9">
        <v>341996.61972559092</v>
      </c>
      <c r="P54" s="9">
        <v>363269.80742585077</v>
      </c>
      <c r="Q54" s="9">
        <v>381198.69669260376</v>
      </c>
      <c r="R54" s="9">
        <v>389993.80293688446</v>
      </c>
      <c r="S54" s="9">
        <v>380259.09341859398</v>
      </c>
      <c r="T54" s="9">
        <v>395908.65799672017</v>
      </c>
      <c r="U54" s="9">
        <v>411664.62103171198</v>
      </c>
      <c r="V54" s="9">
        <v>426232.12889032724</v>
      </c>
      <c r="W54" s="9">
        <v>435825.10887756199</v>
      </c>
      <c r="X54" s="9">
        <v>436977.16677868611</v>
      </c>
      <c r="Y54" s="9">
        <v>449366.85236228921</v>
      </c>
      <c r="Z54" s="9">
        <v>445468.78148543841</v>
      </c>
      <c r="AA54" s="9">
        <v>450338.75365390471</v>
      </c>
      <c r="AB54" s="9">
        <v>453943.22119086399</v>
      </c>
      <c r="AC54" s="9">
        <v>456705.29255652201</v>
      </c>
      <c r="AD54" s="9">
        <f>AD57+AD55</f>
        <v>412008.8914949249</v>
      </c>
      <c r="AE54" s="9">
        <v>443457.39167084207</v>
      </c>
      <c r="AF54" s="9">
        <v>450292.2161841573</v>
      </c>
    </row>
    <row r="55" spans="1:33" ht="18" customHeight="1" x14ac:dyDescent="0.3">
      <c r="A55" s="1" t="s">
        <v>47</v>
      </c>
      <c r="B55" s="8" t="s">
        <v>214</v>
      </c>
      <c r="C55" s="9">
        <v>4859.7281031236635</v>
      </c>
      <c r="D55" s="9">
        <v>5066.0428950263886</v>
      </c>
      <c r="E55" s="9">
        <v>5541.5539447029587</v>
      </c>
      <c r="F55" s="9">
        <v>5894.5551896194811</v>
      </c>
      <c r="G55" s="9">
        <v>5975.0331150759012</v>
      </c>
      <c r="H55" s="9">
        <v>5642.2160443895846</v>
      </c>
      <c r="I55" s="9">
        <v>5666.0230191226583</v>
      </c>
      <c r="J55" s="9">
        <v>6115.5090529419249</v>
      </c>
      <c r="K55" s="9">
        <v>6455.423855225672</v>
      </c>
      <c r="L55" s="9">
        <v>6724.0286353664123</v>
      </c>
      <c r="M55" s="9">
        <v>7065.0894255643361</v>
      </c>
      <c r="N55" s="9">
        <v>7680.1891966572148</v>
      </c>
      <c r="O55" s="9">
        <v>8633.7250759510789</v>
      </c>
      <c r="P55" s="9">
        <v>8995.6679868472856</v>
      </c>
      <c r="Q55" s="9">
        <v>9513.8340166423586</v>
      </c>
      <c r="R55" s="9">
        <v>9269.5000827297918</v>
      </c>
      <c r="S55" s="9">
        <v>8582.1890728065628</v>
      </c>
      <c r="T55" s="9">
        <v>9396.9546373230405</v>
      </c>
      <c r="U55" s="9">
        <v>10038.559112254414</v>
      </c>
      <c r="V55" s="9">
        <v>10354.078705806111</v>
      </c>
      <c r="W55" s="9">
        <v>10513.618309678626</v>
      </c>
      <c r="X55" s="9">
        <v>10363.55998390622</v>
      </c>
      <c r="Y55" s="9">
        <v>10332</v>
      </c>
      <c r="Z55" s="9">
        <v>9943.351142883068</v>
      </c>
      <c r="AA55" s="9">
        <v>9880.3340488892009</v>
      </c>
      <c r="AB55" s="9">
        <v>9993.2425735995712</v>
      </c>
      <c r="AC55" s="9">
        <v>9922.1741346013914</v>
      </c>
      <c r="AD55" s="9">
        <v>8599.6116582368668</v>
      </c>
      <c r="AE55" s="9">
        <v>7473.831162385788</v>
      </c>
      <c r="AF55" s="9">
        <v>8033.9580860478909</v>
      </c>
    </row>
    <row r="56" spans="1:33" s="16" customFormat="1" ht="18" customHeight="1" x14ac:dyDescent="0.3">
      <c r="A56" s="2" t="s">
        <v>9</v>
      </c>
      <c r="B56" s="14" t="s">
        <v>215</v>
      </c>
      <c r="C56" s="6">
        <v>2315155.7916345638</v>
      </c>
      <c r="D56" s="6">
        <v>2389240.7769668703</v>
      </c>
      <c r="E56" s="6">
        <v>2463307.2410528422</v>
      </c>
      <c r="F56" s="6">
        <v>2569229.4524181141</v>
      </c>
      <c r="G56" s="6">
        <v>2636029.4181809854</v>
      </c>
      <c r="H56" s="6">
        <v>2649209.5652718903</v>
      </c>
      <c r="I56" s="6">
        <v>2712790.5948384157</v>
      </c>
      <c r="J56" s="6">
        <v>2826727.7998216301</v>
      </c>
      <c r="K56" s="6">
        <v>2903049.4504168136</v>
      </c>
      <c r="L56" s="6">
        <v>3010473.1491990774</v>
      </c>
      <c r="M56" s="6">
        <v>3099254.2742797961</v>
      </c>
      <c r="N56" s="6">
        <v>3240411.6668660427</v>
      </c>
      <c r="O56" s="6">
        <v>3411409.874708829</v>
      </c>
      <c r="P56" s="6">
        <v>3602578.6815711758</v>
      </c>
      <c r="Q56" s="6">
        <v>3795693.9770944174</v>
      </c>
      <c r="R56" s="6">
        <v>3916816.2376528685</v>
      </c>
      <c r="S56" s="6">
        <v>3856572.1126848999</v>
      </c>
      <c r="T56" s="6">
        <v>3973801.603311196</v>
      </c>
      <c r="U56" s="6">
        <v>4099713.7435235088</v>
      </c>
      <c r="V56" s="6">
        <v>4197952.4119134666</v>
      </c>
      <c r="W56" s="6">
        <v>4302291.1761431405</v>
      </c>
      <c r="X56" s="6">
        <v>4363118.106800599</v>
      </c>
      <c r="Y56" s="6">
        <v>4420792.5174144711</v>
      </c>
      <c r="Z56" s="6">
        <v>4450170.9961145138</v>
      </c>
      <c r="AA56" s="6">
        <v>4501701.6154848561</v>
      </c>
      <c r="AB56" s="6">
        <f>AB53+AB54-AB55</f>
        <v>4571783.3790533971</v>
      </c>
      <c r="AC56" s="6">
        <f t="shared" ref="AC56" si="5">AC53+AC54-AC55</f>
        <v>4583667.4549874831</v>
      </c>
      <c r="AD56" s="6">
        <f>AD53+AD54-AD55</f>
        <v>4300904.4407006809</v>
      </c>
      <c r="AE56" s="6">
        <f>AE53+AE54-AE55</f>
        <v>4509870.2552598659</v>
      </c>
      <c r="AF56" s="6">
        <f>AF53+AF54-AF55</f>
        <v>4602689.5463647731</v>
      </c>
    </row>
    <row r="57" spans="1:33" ht="18" customHeight="1" x14ac:dyDescent="0.3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403409.27983668802</v>
      </c>
      <c r="AE57" s="9"/>
      <c r="AF57" s="9"/>
    </row>
    <row r="58" spans="1:33" ht="18" customHeight="1" x14ac:dyDescent="0.3">
      <c r="Y58" s="9">
        <v>0</v>
      </c>
      <c r="Z58" s="9">
        <v>1.8189894035458565E-11</v>
      </c>
      <c r="AA58" s="9">
        <v>0</v>
      </c>
      <c r="AB58" s="9">
        <v>0</v>
      </c>
      <c r="AC58" s="9">
        <v>0</v>
      </c>
      <c r="AD58" s="9">
        <v>0</v>
      </c>
      <c r="AE58" s="9"/>
      <c r="AF58" s="9"/>
    </row>
    <row r="59" spans="1:33" ht="18" customHeight="1" x14ac:dyDescent="0.3">
      <c r="A59" s="14" t="s">
        <v>11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-0.12629435467533767</v>
      </c>
      <c r="AE59" s="34"/>
      <c r="AF59" s="34"/>
      <c r="AG59" s="17"/>
    </row>
    <row r="60" spans="1:33" ht="18" customHeight="1" x14ac:dyDescent="0.3">
      <c r="A60" s="15" t="s">
        <v>377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34">
        <f>Y54-Y55</f>
        <v>439034.85236228921</v>
      </c>
      <c r="Z60" s="34">
        <f t="shared" ref="Z60:AD60" si="6">Z54-Z55</f>
        <v>435525.43034255534</v>
      </c>
      <c r="AA60" s="34">
        <f t="shared" si="6"/>
        <v>440458.41960501549</v>
      </c>
      <c r="AB60" s="34">
        <f t="shared" si="6"/>
        <v>443949.97861726442</v>
      </c>
      <c r="AC60" s="34">
        <f t="shared" si="6"/>
        <v>446783.11842192063</v>
      </c>
      <c r="AD60" s="34">
        <f t="shared" si="6"/>
        <v>403409.27983668802</v>
      </c>
    </row>
    <row r="61" spans="1:33" s="16" customFormat="1" ht="18" customHeight="1" x14ac:dyDescent="0.3">
      <c r="A61" s="15" t="s">
        <v>12</v>
      </c>
      <c r="C61" s="12">
        <v>1993</v>
      </c>
      <c r="D61" s="12">
        <v>1994</v>
      </c>
      <c r="E61" s="12">
        <v>1995</v>
      </c>
      <c r="F61" s="12">
        <v>1996</v>
      </c>
      <c r="G61" s="12">
        <v>1997</v>
      </c>
      <c r="H61" s="12">
        <v>1998</v>
      </c>
      <c r="I61" s="12">
        <v>1999</v>
      </c>
      <c r="J61" s="12">
        <v>2000</v>
      </c>
      <c r="K61" s="12">
        <v>2001</v>
      </c>
      <c r="L61" s="12">
        <v>2002</v>
      </c>
      <c r="M61" s="12">
        <v>2003</v>
      </c>
      <c r="N61" s="12">
        <v>2004</v>
      </c>
      <c r="O61" s="12">
        <v>2005</v>
      </c>
      <c r="P61" s="12">
        <v>2006</v>
      </c>
      <c r="Q61" s="12">
        <v>2007</v>
      </c>
      <c r="R61" s="12">
        <v>2008</v>
      </c>
      <c r="S61" s="12">
        <v>2009</v>
      </c>
      <c r="T61" s="12">
        <v>2010</v>
      </c>
      <c r="U61" s="12">
        <v>2011</v>
      </c>
      <c r="V61" s="12">
        <v>2012</v>
      </c>
      <c r="W61" s="12">
        <v>2013</v>
      </c>
      <c r="X61" s="12">
        <v>2014</v>
      </c>
      <c r="Y61" s="12">
        <v>2015</v>
      </c>
      <c r="Z61" s="12">
        <v>2016</v>
      </c>
      <c r="AA61" s="12">
        <v>2017</v>
      </c>
      <c r="AB61" s="12">
        <v>2018</v>
      </c>
      <c r="AC61" s="12">
        <v>2019</v>
      </c>
      <c r="AD61" s="12">
        <v>2020</v>
      </c>
      <c r="AE61" s="12">
        <v>2021</v>
      </c>
      <c r="AF61" s="12">
        <v>2022</v>
      </c>
    </row>
    <row r="62" spans="1:33" ht="18" customHeight="1" x14ac:dyDescent="0.3">
      <c r="AF62" s="8"/>
    </row>
    <row r="63" spans="1:33" ht="18" customHeight="1" x14ac:dyDescent="0.3">
      <c r="A63" s="1" t="s">
        <v>0</v>
      </c>
      <c r="B63" s="8" t="s">
        <v>114</v>
      </c>
      <c r="C63" s="7"/>
      <c r="D63" s="7">
        <v>7.8999999999999915</v>
      </c>
      <c r="E63" s="7">
        <v>-19.900000000000034</v>
      </c>
      <c r="F63" s="7">
        <v>24.000000000000028</v>
      </c>
      <c r="G63" s="7">
        <v>0.89999999999999147</v>
      </c>
      <c r="H63" s="7">
        <v>-5.3000000000000114</v>
      </c>
      <c r="I63" s="7">
        <v>6.2000000000000455</v>
      </c>
      <c r="J63" s="7">
        <v>4.6999999999999886</v>
      </c>
      <c r="K63" s="7">
        <v>-3.2999999999999687</v>
      </c>
      <c r="L63" s="7">
        <v>6.5</v>
      </c>
      <c r="M63" s="7">
        <v>0.68106961424663837</v>
      </c>
      <c r="N63" s="7">
        <v>0.85943997782089809</v>
      </c>
      <c r="O63" s="7">
        <v>2.8097855964815892</v>
      </c>
      <c r="P63" s="7">
        <v>-5.4627802642625625</v>
      </c>
      <c r="Q63" s="7">
        <v>2.9791620274504567</v>
      </c>
      <c r="R63" s="7">
        <v>19.411508073108763</v>
      </c>
      <c r="S63" s="7">
        <v>-1.892281697151347</v>
      </c>
      <c r="T63" s="7">
        <v>-0.30034141945640158</v>
      </c>
      <c r="U63" s="7">
        <v>1.9940301926377941</v>
      </c>
      <c r="V63" s="7">
        <v>1.7633972668725733</v>
      </c>
      <c r="W63" s="7">
        <v>4.4798993836521674</v>
      </c>
      <c r="X63" s="7">
        <v>10.949182511870049</v>
      </c>
      <c r="Y63" s="7">
        <v>-3.6376294410851386</v>
      </c>
      <c r="Z63" s="7">
        <v>-5.1513630315049568</v>
      </c>
      <c r="AA63" s="7">
        <v>19.080359267386783</v>
      </c>
      <c r="AB63" s="7">
        <v>0.49478112422238496</v>
      </c>
      <c r="AC63" s="7">
        <v>-6.5227815959067073</v>
      </c>
      <c r="AD63" s="7">
        <f>AD8/AC8*100-100</f>
        <v>17.25908519496015</v>
      </c>
      <c r="AE63" s="7">
        <f>AE8/AD8*100-100</f>
        <v>4.9751652615387769</v>
      </c>
      <c r="AF63" s="7">
        <f>AF8/AE8*100-100</f>
        <v>2.1611767815030305</v>
      </c>
    </row>
    <row r="64" spans="1:33" ht="18" customHeight="1" x14ac:dyDescent="0.3">
      <c r="A64" s="1" t="s">
        <v>15</v>
      </c>
      <c r="B64" s="8" t="s">
        <v>216</v>
      </c>
      <c r="C64" s="7"/>
      <c r="D64" s="7">
        <v>9.1258366461510718</v>
      </c>
      <c r="E64" s="7">
        <v>-23.465518000356013</v>
      </c>
      <c r="F64" s="7">
        <v>29.029248768226438</v>
      </c>
      <c r="G64" s="7">
        <v>1.6507299714891843</v>
      </c>
      <c r="H64" s="7">
        <v>-7.2302041195889615</v>
      </c>
      <c r="I64" s="7">
        <v>7.0068163592622312</v>
      </c>
      <c r="J64" s="7">
        <v>4.9742388758781999</v>
      </c>
      <c r="K64" s="7">
        <v>-4.2075673746207087</v>
      </c>
      <c r="L64" s="7">
        <v>8.0022357818249361</v>
      </c>
      <c r="M64" s="7">
        <v>0.44737381326416426</v>
      </c>
      <c r="N64" s="7">
        <v>0.29918743412780202</v>
      </c>
      <c r="O64" s="7">
        <v>2.4141554523575053</v>
      </c>
      <c r="P64" s="7">
        <v>-7.0240821892417955</v>
      </c>
      <c r="Q64" s="7">
        <v>3.1371273208932848</v>
      </c>
      <c r="R64" s="7">
        <v>23.578847757024079</v>
      </c>
      <c r="S64" s="7">
        <v>-5.2909859976662688</v>
      </c>
      <c r="T64" s="7">
        <v>0.10587918222771009</v>
      </c>
      <c r="U64" s="7">
        <v>1.7278400841126142</v>
      </c>
      <c r="V64" s="7">
        <v>2.0743763467985872</v>
      </c>
      <c r="W64" s="7">
        <v>4.9793685959183591</v>
      </c>
      <c r="X64" s="7">
        <v>12.089886881858121</v>
      </c>
      <c r="Y64" s="7">
        <v>-3.9171275709693134</v>
      </c>
      <c r="Z64" s="7">
        <v>-5.6405538195405569</v>
      </c>
      <c r="AA64" s="7">
        <v>21.024427382997075</v>
      </c>
      <c r="AB64" s="7">
        <v>1.1553554741903156</v>
      </c>
      <c r="AC64" s="7">
        <v>-6.7777734793410929</v>
      </c>
      <c r="AD64" s="7">
        <f t="shared" ref="AD64:AF111" si="7">AD9/AC9*100-100</f>
        <v>19.305572187326575</v>
      </c>
      <c r="AE64" s="7">
        <f t="shared" si="7"/>
        <v>5.1374707376367752</v>
      </c>
      <c r="AF64" s="7">
        <f t="shared" si="7"/>
        <v>2.165035948832795</v>
      </c>
    </row>
    <row r="65" spans="1:32" ht="18" customHeight="1" x14ac:dyDescent="0.3">
      <c r="A65" s="1" t="s">
        <v>16</v>
      </c>
      <c r="B65" s="8" t="s">
        <v>217</v>
      </c>
      <c r="C65" s="7"/>
      <c r="D65" s="7">
        <v>2.7603432027560046</v>
      </c>
      <c r="E65" s="7">
        <v>2.4494454553537679</v>
      </c>
      <c r="F65" s="7">
        <v>1.3562221136610049</v>
      </c>
      <c r="G65" s="7">
        <v>-2.6689568502283834</v>
      </c>
      <c r="H65" s="7">
        <v>5.035605289928796</v>
      </c>
      <c r="I65" s="7">
        <v>3.0750605326876297</v>
      </c>
      <c r="J65" s="7">
        <v>3.5001174536058528</v>
      </c>
      <c r="K65" s="7">
        <v>0.54471175669542049</v>
      </c>
      <c r="L65" s="7">
        <v>0.11286681715574787</v>
      </c>
      <c r="M65" s="7">
        <v>0.80630382994320371</v>
      </c>
      <c r="N65" s="7">
        <v>3.3448463915651558</v>
      </c>
      <c r="O65" s="7">
        <v>4.8197009674582461</v>
      </c>
      <c r="P65" s="7">
        <v>1.074005705655253</v>
      </c>
      <c r="Q65" s="7">
        <v>2.609368874929217</v>
      </c>
      <c r="R65" s="7">
        <v>7.6996244203740645</v>
      </c>
      <c r="S65" s="7">
        <v>15.445635573245326</v>
      </c>
      <c r="T65" s="7">
        <v>-4.6475716433225074</v>
      </c>
      <c r="U65" s="7">
        <v>1.1753043162059669</v>
      </c>
      <c r="V65" s="7">
        <v>-0.20282116216345969</v>
      </c>
      <c r="W65" s="7">
        <v>1.2152111183429781</v>
      </c>
      <c r="X65" s="7">
        <v>2.605202195863157</v>
      </c>
      <c r="Y65" s="7">
        <v>-7.1500985072691208</v>
      </c>
      <c r="Z65" s="7">
        <v>-8.756790761254905</v>
      </c>
      <c r="AA65" s="7">
        <v>-3.866394436764125</v>
      </c>
      <c r="AB65" s="7">
        <v>-1.7676289129421434</v>
      </c>
      <c r="AC65" s="7">
        <v>-2.5098348993464157</v>
      </c>
      <c r="AD65" s="7">
        <f t="shared" si="7"/>
        <v>1.9033221416878234</v>
      </c>
      <c r="AE65" s="7">
        <f t="shared" si="7"/>
        <v>16.669563628238862</v>
      </c>
      <c r="AF65" s="7">
        <f t="shared" si="7"/>
        <v>2.7800648732481079</v>
      </c>
    </row>
    <row r="66" spans="1:32" ht="18" customHeight="1" x14ac:dyDescent="0.3">
      <c r="A66" s="1" t="s">
        <v>17</v>
      </c>
      <c r="B66" s="8" t="s">
        <v>218</v>
      </c>
      <c r="C66" s="7"/>
      <c r="D66" s="7">
        <v>-9.7119699298376645</v>
      </c>
      <c r="E66" s="7">
        <v>-2.9638941728693453</v>
      </c>
      <c r="F66" s="7">
        <v>-2.6315145766300105</v>
      </c>
      <c r="G66" s="7">
        <v>-10.884197212717723</v>
      </c>
      <c r="H66" s="7">
        <v>-4.2789223454833376</v>
      </c>
      <c r="I66" s="7">
        <v>0.33112582781458855</v>
      </c>
      <c r="J66" s="7">
        <v>4.4554455445544789</v>
      </c>
      <c r="K66" s="7">
        <v>4.1074249605055115</v>
      </c>
      <c r="L66" s="7">
        <v>2.1233550089227577</v>
      </c>
      <c r="M66" s="7">
        <v>6.3477460901563632</v>
      </c>
      <c r="N66" s="7">
        <v>3.2871972318338862</v>
      </c>
      <c r="O66" s="7">
        <v>3.0150753768844396</v>
      </c>
      <c r="P66" s="7">
        <v>2.1770379450030362</v>
      </c>
      <c r="Q66" s="7">
        <v>1.6325507575954248</v>
      </c>
      <c r="R66" s="7">
        <v>-10.049731305941549</v>
      </c>
      <c r="S66" s="7">
        <v>4.7152516743733059</v>
      </c>
      <c r="T66" s="7">
        <v>11.066892013702017</v>
      </c>
      <c r="U66" s="7">
        <v>10.206284266514459</v>
      </c>
      <c r="V66" s="7">
        <v>3.4394700088610648</v>
      </c>
      <c r="W66" s="7">
        <v>7.2565921099537292</v>
      </c>
      <c r="X66" s="7">
        <v>4.6871114011104282</v>
      </c>
      <c r="Y66" s="7">
        <v>1.9771700297515054</v>
      </c>
      <c r="Z66" s="7">
        <v>2.3730916122638916</v>
      </c>
      <c r="AA66" s="7">
        <v>12.703069479679783</v>
      </c>
      <c r="AB66" s="7">
        <v>-5.446448353914775</v>
      </c>
      <c r="AC66" s="7">
        <v>-5.6170728700052592</v>
      </c>
      <c r="AD66" s="7">
        <f t="shared" si="7"/>
        <v>2.1590037087033949</v>
      </c>
      <c r="AE66" s="7">
        <f t="shared" si="7"/>
        <v>-3.1442317320420443</v>
      </c>
      <c r="AF66" s="7">
        <f t="shared" si="7"/>
        <v>1.724374416739181</v>
      </c>
    </row>
    <row r="67" spans="1:32" ht="18" customHeight="1" x14ac:dyDescent="0.3">
      <c r="A67" s="1" t="s">
        <v>1</v>
      </c>
      <c r="B67" s="8" t="s">
        <v>219</v>
      </c>
      <c r="C67" s="7"/>
      <c r="D67" s="7">
        <v>0.49999999999998579</v>
      </c>
      <c r="E67" s="7">
        <v>-3.1000000000000227</v>
      </c>
      <c r="F67" s="7">
        <v>-0.80000000000001137</v>
      </c>
      <c r="G67" s="7">
        <v>1.6999999999999886</v>
      </c>
      <c r="H67" s="7">
        <v>-9.9999999999965894E-2</v>
      </c>
      <c r="I67" s="7">
        <v>-1.3999999999999773</v>
      </c>
      <c r="J67" s="7">
        <v>-1.0999999999999943</v>
      </c>
      <c r="K67" s="7">
        <v>-0.10000000000002274</v>
      </c>
      <c r="L67" s="7">
        <v>1</v>
      </c>
      <c r="M67" s="7">
        <v>3.3963797690202568</v>
      </c>
      <c r="N67" s="7">
        <v>1.5097858730490685</v>
      </c>
      <c r="O67" s="7">
        <v>1.0262027750802929</v>
      </c>
      <c r="P67" s="7">
        <v>-0.59216284704169198</v>
      </c>
      <c r="Q67" s="7">
        <v>-0.63677082909433125</v>
      </c>
      <c r="R67" s="7">
        <v>-5.3351067698944092</v>
      </c>
      <c r="S67" s="7">
        <v>-5.1297666105897974</v>
      </c>
      <c r="T67" s="7">
        <v>5.264250659233511</v>
      </c>
      <c r="U67" s="7">
        <v>-0.7400145229611752</v>
      </c>
      <c r="V67" s="7">
        <v>-2.9109131494337106</v>
      </c>
      <c r="W67" s="7">
        <v>3.9560073142545207</v>
      </c>
      <c r="X67" s="7">
        <v>-1.520429151917952</v>
      </c>
      <c r="Y67" s="7">
        <v>4.7587130849844499</v>
      </c>
      <c r="Z67" s="7">
        <v>-3.3939560200756347</v>
      </c>
      <c r="AA67" s="7">
        <v>2.3978793234586533</v>
      </c>
      <c r="AB67" s="7">
        <v>-0.80147032982242195</v>
      </c>
      <c r="AC67" s="7">
        <v>-0.676600100668864</v>
      </c>
      <c r="AD67" s="7">
        <f t="shared" si="7"/>
        <v>-12.208553274264432</v>
      </c>
      <c r="AE67" s="7">
        <f t="shared" si="7"/>
        <v>12.642592917498561</v>
      </c>
      <c r="AF67" s="7">
        <f t="shared" si="7"/>
        <v>-6.9128354768537008</v>
      </c>
    </row>
    <row r="68" spans="1:32" ht="18" customHeight="1" x14ac:dyDescent="0.3">
      <c r="A68" s="3" t="s">
        <v>18</v>
      </c>
      <c r="B68" s="8" t="s">
        <v>220</v>
      </c>
      <c r="C68" s="7"/>
      <c r="D68" s="7">
        <v>6.6000000000000227</v>
      </c>
      <c r="E68" s="7">
        <v>4.3000000000000114</v>
      </c>
      <c r="F68" s="7">
        <v>0.69999999999991758</v>
      </c>
      <c r="G68" s="7">
        <v>6.2000000000000455</v>
      </c>
      <c r="H68" s="7">
        <v>1.7999999999999829</v>
      </c>
      <c r="I68" s="7">
        <v>-0.90000000000000568</v>
      </c>
      <c r="J68" s="7">
        <v>1.0000000000000426</v>
      </c>
      <c r="K68" s="7">
        <v>-0.90000000000000568</v>
      </c>
      <c r="L68" s="7">
        <v>-1.6000000000000512</v>
      </c>
      <c r="M68" s="7">
        <v>7.8019455375007567</v>
      </c>
      <c r="N68" s="7">
        <v>2.5232281014621663</v>
      </c>
      <c r="O68" s="7">
        <v>0.76620993799213011</v>
      </c>
      <c r="P68" s="7">
        <v>-0.10410662719203856</v>
      </c>
      <c r="Q68" s="7">
        <v>1.5310707636477332</v>
      </c>
      <c r="R68" s="7">
        <v>1.9386849073016208</v>
      </c>
      <c r="S68" s="7">
        <v>-1.1118042570891618</v>
      </c>
      <c r="T68" s="7">
        <v>2.8432641780623129</v>
      </c>
      <c r="U68" s="7">
        <v>-2.2741157043537328</v>
      </c>
      <c r="V68" s="7">
        <v>3.4919288711334104</v>
      </c>
      <c r="W68" s="7">
        <v>-0.64257381157138127</v>
      </c>
      <c r="X68" s="7">
        <v>2.505301870823601</v>
      </c>
      <c r="Y68" s="7">
        <v>1.9805228834137267</v>
      </c>
      <c r="Z68" s="7">
        <v>-0.91205870879568351</v>
      </c>
      <c r="AA68" s="7">
        <v>-2.1210172167227057</v>
      </c>
      <c r="AB68" s="7">
        <v>0.4407933717296828</v>
      </c>
      <c r="AC68" s="7">
        <v>2.3168953230453297</v>
      </c>
      <c r="AD68" s="7">
        <f t="shared" si="7"/>
        <v>-3.559116524932378</v>
      </c>
      <c r="AE68" s="7">
        <f t="shared" si="7"/>
        <v>-6.9086790545836294</v>
      </c>
      <c r="AF68" s="7">
        <f t="shared" si="7"/>
        <v>-1.5034657355605248</v>
      </c>
    </row>
    <row r="69" spans="1:32" ht="18" customHeight="1" x14ac:dyDescent="0.3">
      <c r="A69" s="3" t="s">
        <v>19</v>
      </c>
      <c r="B69" s="8" t="s">
        <v>221</v>
      </c>
      <c r="C69" s="7"/>
      <c r="D69" s="7">
        <v>-5.1999999999999744</v>
      </c>
      <c r="E69" s="7">
        <v>-8.2000000000000028</v>
      </c>
      <c r="F69" s="7">
        <v>-3.7000000000000171</v>
      </c>
      <c r="G69" s="7">
        <v>-1.9000000000000057</v>
      </c>
      <c r="H69" s="7">
        <v>-5.8000000000000114</v>
      </c>
      <c r="I69" s="7">
        <v>-3.1999999999999744</v>
      </c>
      <c r="J69" s="7">
        <v>-4.8000000000000256</v>
      </c>
      <c r="K69" s="7">
        <v>-7.9000000000000057</v>
      </c>
      <c r="L69" s="7">
        <v>0.4000000000000199</v>
      </c>
      <c r="M69" s="7">
        <v>-5.6712471491815393</v>
      </c>
      <c r="N69" s="7">
        <v>-8.2265212963097554</v>
      </c>
      <c r="O69" s="7">
        <v>-13.041622656671493</v>
      </c>
      <c r="P69" s="7">
        <v>-7.5696656079646658</v>
      </c>
      <c r="Q69" s="7">
        <v>-7.1445368392737834</v>
      </c>
      <c r="R69" s="7">
        <v>-15.714786015127487</v>
      </c>
      <c r="S69" s="7">
        <v>-7.0055932335666142</v>
      </c>
      <c r="T69" s="7">
        <v>-4.4141502398314429</v>
      </c>
      <c r="U69" s="7">
        <v>-4.4506675702700562</v>
      </c>
      <c r="V69" s="7">
        <v>-13.890153052728067</v>
      </c>
      <c r="W69" s="7">
        <v>3.1398956395369879</v>
      </c>
      <c r="X69" s="7">
        <v>-8.5233678347317152</v>
      </c>
      <c r="Y69" s="7">
        <v>-9.1298731415531051</v>
      </c>
      <c r="Z69" s="7">
        <v>0.86334018793901635</v>
      </c>
      <c r="AA69" s="7">
        <v>-1.7090511233587335</v>
      </c>
      <c r="AB69" s="7">
        <v>-10.35841650577612</v>
      </c>
      <c r="AC69" s="7">
        <v>-13.076926538175826</v>
      </c>
      <c r="AD69" s="7">
        <f t="shared" si="7"/>
        <v>-9.3178065709316371</v>
      </c>
      <c r="AE69" s="7">
        <f t="shared" si="7"/>
        <v>8.9884277043448293</v>
      </c>
      <c r="AF69" s="7">
        <f t="shared" si="7"/>
        <v>-14.391178921598907</v>
      </c>
    </row>
    <row r="70" spans="1:32" ht="18" customHeight="1" x14ac:dyDescent="0.3">
      <c r="A70" s="1" t="s">
        <v>20</v>
      </c>
      <c r="B70" s="8" t="s">
        <v>222</v>
      </c>
      <c r="C70" s="7"/>
      <c r="D70" s="7">
        <v>3.6000000000000085</v>
      </c>
      <c r="E70" s="7">
        <v>-1.3999999999999346</v>
      </c>
      <c r="F70" s="7">
        <v>2.7999999999999829</v>
      </c>
      <c r="G70" s="7">
        <v>3.8999999999999915</v>
      </c>
      <c r="H70" s="7">
        <v>1.6999999999999886</v>
      </c>
      <c r="I70" s="7">
        <v>8.2999999999999687</v>
      </c>
      <c r="J70" s="7">
        <v>-4.5000000000000284</v>
      </c>
      <c r="K70" s="7">
        <v>10.600000000000009</v>
      </c>
      <c r="L70" s="7">
        <v>3.4999999999999858</v>
      </c>
      <c r="M70" s="7">
        <v>12.153853305217609</v>
      </c>
      <c r="N70" s="7">
        <v>4.1442792443162233</v>
      </c>
      <c r="O70" s="7">
        <v>9.6168471655646073</v>
      </c>
      <c r="P70" s="7">
        <v>2.101094114111163</v>
      </c>
      <c r="Q70" s="7">
        <v>-1.7187762649184606</v>
      </c>
      <c r="R70" s="7">
        <v>-9.2964204308113239</v>
      </c>
      <c r="S70" s="7">
        <v>-1.586121617162334</v>
      </c>
      <c r="T70" s="7">
        <v>5.8627156927407924</v>
      </c>
      <c r="U70" s="7">
        <v>0.53845404171191547</v>
      </c>
      <c r="V70" s="7">
        <v>-11.948374767613728</v>
      </c>
      <c r="W70" s="7">
        <v>3.8727991884814656</v>
      </c>
      <c r="X70" s="7">
        <v>-28.836732640700475</v>
      </c>
      <c r="Y70" s="7">
        <v>43.452944023952824</v>
      </c>
      <c r="Z70" s="7">
        <v>-2.446538642282988</v>
      </c>
      <c r="AA70" s="7">
        <v>-4.11429565984173</v>
      </c>
      <c r="AB70" s="7">
        <v>-2.7745758112107666</v>
      </c>
      <c r="AC70" s="7">
        <v>-1.3322589032461707</v>
      </c>
      <c r="AD70" s="7">
        <f t="shared" si="7"/>
        <v>-16.61463496860334</v>
      </c>
      <c r="AE70" s="7">
        <f t="shared" si="7"/>
        <v>23.766469994711727</v>
      </c>
      <c r="AF70" s="7">
        <f t="shared" si="7"/>
        <v>-11.52276649486717</v>
      </c>
    </row>
    <row r="71" spans="1:32" ht="18" customHeight="1" x14ac:dyDescent="0.3">
      <c r="A71" s="1" t="s">
        <v>21</v>
      </c>
      <c r="B71" s="8" t="s">
        <v>223</v>
      </c>
      <c r="C71" s="7"/>
      <c r="D71" s="7">
        <v>5.2999999999999687</v>
      </c>
      <c r="E71" s="7">
        <v>6.7000000000000171</v>
      </c>
      <c r="F71" s="7">
        <v>1.1999999999999602</v>
      </c>
      <c r="G71" s="7">
        <v>2.6000000000000227</v>
      </c>
      <c r="H71" s="7">
        <v>4.2999999999999545</v>
      </c>
      <c r="I71" s="7">
        <v>-8.2999999999999403</v>
      </c>
      <c r="J71" s="7">
        <v>4.2999999999999687</v>
      </c>
      <c r="K71" s="7">
        <v>-1.7999999999999972</v>
      </c>
      <c r="L71" s="7">
        <v>0.69999999999998863</v>
      </c>
      <c r="M71" s="7">
        <v>1.7087410937722325</v>
      </c>
      <c r="N71" s="7">
        <v>0.66014944378088103</v>
      </c>
      <c r="O71" s="7">
        <v>3.6872280453492294</v>
      </c>
      <c r="P71" s="7">
        <v>2.3939577325067489</v>
      </c>
      <c r="Q71" s="7">
        <v>4.2469631315825467</v>
      </c>
      <c r="R71" s="7">
        <v>7.3945665373576333</v>
      </c>
      <c r="S71" s="7">
        <v>0.14246459888917684</v>
      </c>
      <c r="T71" s="7">
        <v>13.482366174077455</v>
      </c>
      <c r="U71" s="7">
        <v>4.5977615519462631</v>
      </c>
      <c r="V71" s="7">
        <v>6.7310155598163846</v>
      </c>
      <c r="W71" s="7">
        <v>7.3442409372060951</v>
      </c>
      <c r="X71" s="7">
        <v>19.210629952882115</v>
      </c>
      <c r="Y71" s="7">
        <v>-3.8383036300728008</v>
      </c>
      <c r="Z71" s="7">
        <v>-8.0174314134455216</v>
      </c>
      <c r="AA71" s="7">
        <v>9.7575541537052999</v>
      </c>
      <c r="AB71" s="7">
        <v>1.3526956478341816</v>
      </c>
      <c r="AC71" s="7">
        <v>4.3717959202801353</v>
      </c>
      <c r="AD71" s="7">
        <f t="shared" si="7"/>
        <v>-15.76553742236328</v>
      </c>
      <c r="AE71" s="7">
        <f t="shared" si="7"/>
        <v>20.508026794123225</v>
      </c>
      <c r="AF71" s="7">
        <f t="shared" si="7"/>
        <v>-5.9255294987371627</v>
      </c>
    </row>
    <row r="72" spans="1:32" ht="18" customHeight="1" x14ac:dyDescent="0.3">
      <c r="A72" s="1" t="s">
        <v>48</v>
      </c>
      <c r="B72" s="8" t="s">
        <v>224</v>
      </c>
      <c r="C72" s="7"/>
      <c r="D72" s="7">
        <v>9.3241877964081112</v>
      </c>
      <c r="E72" s="7">
        <v>-9.1608529311361906</v>
      </c>
      <c r="F72" s="7">
        <v>0.21453977632171473</v>
      </c>
      <c r="G72" s="7">
        <v>3.8355692556222323</v>
      </c>
      <c r="H72" s="7">
        <v>11.290384864879059</v>
      </c>
      <c r="I72" s="7">
        <v>-2.5602205183894995</v>
      </c>
      <c r="J72" s="7">
        <v>8.6054372928651333</v>
      </c>
      <c r="K72" s="7">
        <v>11.101038563267366</v>
      </c>
      <c r="L72" s="7">
        <v>2.9467384619989758</v>
      </c>
      <c r="M72" s="7">
        <v>9.5465127997324259</v>
      </c>
      <c r="N72" s="7">
        <v>20.84872069330271</v>
      </c>
      <c r="O72" s="7">
        <v>11.511177694997698</v>
      </c>
      <c r="P72" s="7">
        <v>1.6388212196585101</v>
      </c>
      <c r="Q72" s="7">
        <v>1.592030658719608</v>
      </c>
      <c r="R72" s="7">
        <v>-10.521158238798122</v>
      </c>
      <c r="S72" s="7">
        <v>-21.525227451402657</v>
      </c>
      <c r="T72" s="7">
        <v>7.0036898548663231</v>
      </c>
      <c r="U72" s="7">
        <v>-6.1803116834142884</v>
      </c>
      <c r="V72" s="7">
        <v>-2.7139970778966642</v>
      </c>
      <c r="W72" s="7">
        <v>5.8057588274720047</v>
      </c>
      <c r="X72" s="7">
        <v>-0.49289201737951771</v>
      </c>
      <c r="Y72" s="7">
        <v>4.5648291816263082</v>
      </c>
      <c r="Z72" s="7">
        <v>0.53952939860586469</v>
      </c>
      <c r="AA72" s="7">
        <v>8.3408353300014539</v>
      </c>
      <c r="AB72" s="7">
        <v>8.7001743550054016</v>
      </c>
      <c r="AC72" s="7">
        <v>-6.8554704088731597</v>
      </c>
      <c r="AD72" s="7">
        <f t="shared" si="7"/>
        <v>-9.3012426749050121</v>
      </c>
      <c r="AE72" s="7">
        <f t="shared" si="7"/>
        <v>7.455452671806114</v>
      </c>
      <c r="AF72" s="7">
        <f t="shared" si="7"/>
        <v>-1.0056241508583383</v>
      </c>
    </row>
    <row r="73" spans="1:32" s="16" customFormat="1" ht="18" customHeight="1" x14ac:dyDescent="0.3">
      <c r="A73" s="2" t="s">
        <v>22</v>
      </c>
      <c r="B73" s="14" t="s">
        <v>225</v>
      </c>
      <c r="C73" s="11"/>
      <c r="D73" s="11">
        <v>2.0519474741856669</v>
      </c>
      <c r="E73" s="11">
        <v>-6.8252440374525776</v>
      </c>
      <c r="F73" s="11">
        <v>3.9274982798971507</v>
      </c>
      <c r="G73" s="11">
        <v>1.5180462973460607</v>
      </c>
      <c r="H73" s="11">
        <v>-1.2754987437017462</v>
      </c>
      <c r="I73" s="11">
        <v>0.24800091523356116</v>
      </c>
      <c r="J73" s="11">
        <v>0.23235711551097893</v>
      </c>
      <c r="K73" s="11">
        <v>-0.86785880470741006</v>
      </c>
      <c r="L73" s="11">
        <v>2.2873779519169517</v>
      </c>
      <c r="M73" s="11">
        <v>2.7346352040157171</v>
      </c>
      <c r="N73" s="11">
        <v>1.3544591141033635</v>
      </c>
      <c r="O73" s="11">
        <v>1.4501080782321196</v>
      </c>
      <c r="P73" s="11">
        <v>-1.7652803804825368</v>
      </c>
      <c r="Q73" s="11">
        <v>0.2013674613270382</v>
      </c>
      <c r="R73" s="11">
        <v>0.55993420906700919</v>
      </c>
      <c r="S73" s="11">
        <v>-4.2139679893856652</v>
      </c>
      <c r="T73" s="11">
        <v>3.6520222935537703</v>
      </c>
      <c r="U73" s="11">
        <v>2.1914872733759694E-2</v>
      </c>
      <c r="V73" s="11">
        <v>-1.5825823141687323</v>
      </c>
      <c r="W73" s="11">
        <v>4.109946845498385</v>
      </c>
      <c r="X73" s="11">
        <v>2.1566398961852826</v>
      </c>
      <c r="Y73" s="11">
        <v>2.0696777410083484</v>
      </c>
      <c r="Z73" s="11">
        <v>-3.9253167438243963</v>
      </c>
      <c r="AA73" s="11">
        <v>7.377541022630524</v>
      </c>
      <c r="AB73" s="11">
        <v>-0.37237363784996091</v>
      </c>
      <c r="AC73" s="11">
        <v>-2.6286995059424783</v>
      </c>
      <c r="AD73" s="11">
        <f t="shared" si="7"/>
        <v>-2.7625133174934575</v>
      </c>
      <c r="AE73" s="11">
        <f t="shared" si="7"/>
        <v>9.6786699712362747</v>
      </c>
      <c r="AF73" s="11">
        <f t="shared" si="7"/>
        <v>-3.5556064039578956</v>
      </c>
    </row>
    <row r="74" spans="1:32" ht="18" customHeight="1" x14ac:dyDescent="0.3">
      <c r="A74" s="1" t="s">
        <v>2</v>
      </c>
      <c r="B74" s="8" t="s">
        <v>226</v>
      </c>
      <c r="C74" s="7"/>
      <c r="D74" s="7">
        <v>2.6999999999999886</v>
      </c>
      <c r="E74" s="7">
        <v>6.4999999999999716</v>
      </c>
      <c r="F74" s="7">
        <v>1.4000000000000057</v>
      </c>
      <c r="G74" s="7">
        <v>2.6999999999999886</v>
      </c>
      <c r="H74" s="7">
        <v>-0.20000000000001705</v>
      </c>
      <c r="I74" s="7">
        <v>0.59999999999999432</v>
      </c>
      <c r="J74" s="7">
        <v>8.0999999999999943</v>
      </c>
      <c r="K74" s="7">
        <v>3.2000000000000313</v>
      </c>
      <c r="L74" s="7">
        <v>2.8000000000000256</v>
      </c>
      <c r="M74" s="7">
        <v>-1.5042370189681407</v>
      </c>
      <c r="N74" s="7">
        <v>4.8946388570003592</v>
      </c>
      <c r="O74" s="7">
        <v>6.2041686307461816</v>
      </c>
      <c r="P74" s="7">
        <v>6.4381843373819976</v>
      </c>
      <c r="Q74" s="7">
        <v>5.3523300752034828</v>
      </c>
      <c r="R74" s="7">
        <v>2.315062086901662</v>
      </c>
      <c r="S74" s="7">
        <v>-10.626967088040146</v>
      </c>
      <c r="T74" s="7">
        <v>5.9073327937689442</v>
      </c>
      <c r="U74" s="7">
        <v>3.0340186113602812</v>
      </c>
      <c r="V74" s="7">
        <v>2.0964494062223622</v>
      </c>
      <c r="W74" s="7">
        <v>1.018475426217492</v>
      </c>
      <c r="X74" s="7">
        <v>-0.6452261920788942</v>
      </c>
      <c r="Y74" s="7">
        <v>-0.18539924704397492</v>
      </c>
      <c r="Z74" s="7">
        <v>0.44947316539524707</v>
      </c>
      <c r="AA74" s="7">
        <v>-0.18836459493243751</v>
      </c>
      <c r="AB74" s="7">
        <v>1.5170436526631903</v>
      </c>
      <c r="AC74" s="7">
        <v>-0.69741666196902941</v>
      </c>
      <c r="AD74" s="7">
        <f t="shared" si="7"/>
        <v>-12.135231260823048</v>
      </c>
      <c r="AE74" s="7">
        <f t="shared" si="7"/>
        <v>6.8081220945648795</v>
      </c>
      <c r="AF74" s="7">
        <f t="shared" si="7"/>
        <v>-0.3456013787932477</v>
      </c>
    </row>
    <row r="75" spans="1:32" ht="18" customHeight="1" x14ac:dyDescent="0.3">
      <c r="A75" s="1" t="s">
        <v>23</v>
      </c>
      <c r="B75" s="8" t="s">
        <v>227</v>
      </c>
      <c r="C75" s="7"/>
      <c r="D75" s="7">
        <v>-0.90000000000000568</v>
      </c>
      <c r="E75" s="7">
        <v>2.5000000000000142</v>
      </c>
      <c r="F75" s="7">
        <v>1.5999999999999943</v>
      </c>
      <c r="G75" s="7">
        <v>2.7999999999999972</v>
      </c>
      <c r="H75" s="7">
        <v>-6.1999999999999744</v>
      </c>
      <c r="I75" s="7">
        <v>-3.3000000000000256</v>
      </c>
      <c r="J75" s="7">
        <v>6.1000000000000227</v>
      </c>
      <c r="K75" s="7">
        <v>3.8999999999999915</v>
      </c>
      <c r="L75" s="7">
        <v>2</v>
      </c>
      <c r="M75" s="7">
        <v>-1.2581098749291044</v>
      </c>
      <c r="N75" s="7">
        <v>4.8367352037375042</v>
      </c>
      <c r="O75" s="7">
        <v>5.8153611514905776</v>
      </c>
      <c r="P75" s="7">
        <v>5.8682575394171579</v>
      </c>
      <c r="Q75" s="7">
        <v>5.5583288991222162</v>
      </c>
      <c r="R75" s="7">
        <v>1.6026153797961058</v>
      </c>
      <c r="S75" s="7">
        <v>-4.9050902001738592</v>
      </c>
      <c r="T75" s="7">
        <v>7.4834665328270091</v>
      </c>
      <c r="U75" s="7">
        <v>-2.6125015748218487</v>
      </c>
      <c r="V75" s="7">
        <v>1.0215721314088171</v>
      </c>
      <c r="W75" s="7">
        <v>-1.1583288405326613</v>
      </c>
      <c r="X75" s="7">
        <v>0.551414086770464</v>
      </c>
      <c r="Y75" s="7">
        <v>2.6921268284509665</v>
      </c>
      <c r="Z75" s="7">
        <v>-0.25052928255003337</v>
      </c>
      <c r="AA75" s="7">
        <v>1.9347134203026854</v>
      </c>
      <c r="AB75" s="7">
        <v>3.1639887481701834</v>
      </c>
      <c r="AC75" s="7">
        <v>4.0895471896558604</v>
      </c>
      <c r="AD75" s="7">
        <f t="shared" si="7"/>
        <v>-7.0357706247651208</v>
      </c>
      <c r="AE75" s="7">
        <f t="shared" si="7"/>
        <v>4.9376095564431637</v>
      </c>
      <c r="AF75" s="7">
        <f t="shared" si="7"/>
        <v>0.44428060875925723</v>
      </c>
    </row>
    <row r="76" spans="1:32" ht="18" customHeight="1" x14ac:dyDescent="0.3">
      <c r="A76" s="1" t="s">
        <v>24</v>
      </c>
      <c r="B76" s="8" t="s">
        <v>228</v>
      </c>
      <c r="C76" s="7"/>
      <c r="D76" s="7">
        <v>2.7000000000000313</v>
      </c>
      <c r="E76" s="7">
        <v>5.5</v>
      </c>
      <c r="F76" s="7">
        <v>-6.7999999999999972</v>
      </c>
      <c r="G76" s="7">
        <v>3.8999999999999488</v>
      </c>
      <c r="H76" s="7">
        <v>-6.2999999999999972</v>
      </c>
      <c r="I76" s="7">
        <v>-3.7000000000000028</v>
      </c>
      <c r="J76" s="7">
        <v>3.2000000000000028</v>
      </c>
      <c r="K76" s="7">
        <v>-3.7000000000000171</v>
      </c>
      <c r="L76" s="7">
        <v>8.0999999999999943</v>
      </c>
      <c r="M76" s="7">
        <v>2.083968689641182</v>
      </c>
      <c r="N76" s="7">
        <v>8.942441744672351</v>
      </c>
      <c r="O76" s="7">
        <v>-2.6142595978062388</v>
      </c>
      <c r="P76" s="7">
        <v>3.369626431387303</v>
      </c>
      <c r="Q76" s="7">
        <v>6.9732457591970416</v>
      </c>
      <c r="R76" s="7">
        <v>7.2805682616606617</v>
      </c>
      <c r="S76" s="7">
        <v>1.089662063813492</v>
      </c>
      <c r="T76" s="7">
        <v>5.6281681315021785</v>
      </c>
      <c r="U76" s="7">
        <v>-2.9205611398888465</v>
      </c>
      <c r="V76" s="7">
        <v>-0.13685812051423341</v>
      </c>
      <c r="W76" s="7">
        <v>4.5330366714673005</v>
      </c>
      <c r="X76" s="7">
        <v>-1.0478861565442941</v>
      </c>
      <c r="Y76" s="7">
        <v>-3.0576670777640231</v>
      </c>
      <c r="Z76" s="7">
        <v>-0.72005903282631323</v>
      </c>
      <c r="AA76" s="7">
        <v>-3.3921988478118408</v>
      </c>
      <c r="AB76" s="7">
        <v>2.3483827464320512</v>
      </c>
      <c r="AC76" s="7">
        <v>-3.8494951912576028</v>
      </c>
      <c r="AD76" s="7">
        <f t="shared" si="7"/>
        <v>-16.85464983119121</v>
      </c>
      <c r="AE76" s="7">
        <f t="shared" si="7"/>
        <v>14.051387074279376</v>
      </c>
      <c r="AF76" s="7">
        <f t="shared" si="7"/>
        <v>7.1219043035526397E-2</v>
      </c>
    </row>
    <row r="77" spans="1:32" ht="18" customHeight="1" x14ac:dyDescent="0.3">
      <c r="A77" s="1" t="s">
        <v>25</v>
      </c>
      <c r="B77" s="8" t="s">
        <v>229</v>
      </c>
      <c r="C77" s="7"/>
      <c r="D77" s="7">
        <v>3.4000000000000057</v>
      </c>
      <c r="E77" s="7">
        <v>3.6000000000000085</v>
      </c>
      <c r="F77" s="7">
        <v>-3.9999999999999858</v>
      </c>
      <c r="G77" s="7">
        <v>3.4000000000000199</v>
      </c>
      <c r="H77" s="7">
        <v>2.699999999999946</v>
      </c>
      <c r="I77" s="7">
        <v>-1.7000000000000028</v>
      </c>
      <c r="J77" s="7">
        <v>5.800000000000054</v>
      </c>
      <c r="K77" s="7">
        <v>-1.4000000000000341</v>
      </c>
      <c r="L77" s="7">
        <v>0.10000000000000853</v>
      </c>
      <c r="M77" s="7">
        <v>-3.6058230683090642</v>
      </c>
      <c r="N77" s="7">
        <v>4.2053903345724848</v>
      </c>
      <c r="O77" s="7">
        <v>2.8548494983277237</v>
      </c>
      <c r="P77" s="7">
        <v>2.5787766852227918</v>
      </c>
      <c r="Q77" s="7">
        <v>4.5226211984993512</v>
      </c>
      <c r="R77" s="7">
        <v>1.9378010986784773</v>
      </c>
      <c r="S77" s="7">
        <v>-11.36435865241981</v>
      </c>
      <c r="T77" s="7">
        <v>9.5899179804005144</v>
      </c>
      <c r="U77" s="7">
        <v>1.7657987711337029</v>
      </c>
      <c r="V77" s="7">
        <v>1.6949501230953672</v>
      </c>
      <c r="W77" s="7">
        <v>0.68488224920524488</v>
      </c>
      <c r="X77" s="7">
        <v>-2.4215099091023262E-2</v>
      </c>
      <c r="Y77" s="7">
        <v>0.52866423391331807</v>
      </c>
      <c r="Z77" s="7">
        <v>2.1000476664804211</v>
      </c>
      <c r="AA77" s="7">
        <v>-0.36179751441069641</v>
      </c>
      <c r="AB77" s="7">
        <v>-1.4831252638059595</v>
      </c>
      <c r="AC77" s="7">
        <v>-3.6738128050543679</v>
      </c>
      <c r="AD77" s="7">
        <f t="shared" si="7"/>
        <v>-13.385026173834873</v>
      </c>
      <c r="AE77" s="7">
        <f t="shared" si="7"/>
        <v>9.6210392896112467</v>
      </c>
      <c r="AF77" s="7">
        <f t="shared" si="7"/>
        <v>-2.6996002087188344</v>
      </c>
    </row>
    <row r="78" spans="1:32" ht="18" customHeight="1" x14ac:dyDescent="0.3">
      <c r="A78" s="1" t="s">
        <v>26</v>
      </c>
      <c r="B78" s="8" t="s">
        <v>230</v>
      </c>
      <c r="C78" s="7"/>
      <c r="D78" s="7">
        <v>5.3999999999999773</v>
      </c>
      <c r="E78" s="7">
        <v>9.1000000000000227</v>
      </c>
      <c r="F78" s="7">
        <v>3.0999999999999943</v>
      </c>
      <c r="G78" s="7">
        <v>1.6999999999999886</v>
      </c>
      <c r="H78" s="7">
        <v>11.899999999999977</v>
      </c>
      <c r="I78" s="7">
        <v>8.5</v>
      </c>
      <c r="J78" s="7">
        <v>13.399999999999963</v>
      </c>
      <c r="K78" s="7">
        <v>4.9999999999999858</v>
      </c>
      <c r="L78" s="7">
        <v>-1.4999999999999574</v>
      </c>
      <c r="M78" s="7">
        <v>-2.732412060301499</v>
      </c>
      <c r="N78" s="7">
        <v>4.7339719441753942</v>
      </c>
      <c r="O78" s="7">
        <v>7.2828637492506942</v>
      </c>
      <c r="P78" s="7">
        <v>7.0617892590812517</v>
      </c>
      <c r="Q78" s="7">
        <v>4.171771170511505</v>
      </c>
      <c r="R78" s="7">
        <v>-1.0698612141983403</v>
      </c>
      <c r="S78" s="7">
        <v>-5.1193216604973486</v>
      </c>
      <c r="T78" s="7">
        <v>3.6838794100503094</v>
      </c>
      <c r="U78" s="7">
        <v>7.8682897016077362</v>
      </c>
      <c r="V78" s="7">
        <v>5.2868299827161422</v>
      </c>
      <c r="W78" s="7">
        <v>1.4914049511045135</v>
      </c>
      <c r="X78" s="7">
        <v>-0.59866258741595857</v>
      </c>
      <c r="Y78" s="7">
        <v>0.14829351322805451</v>
      </c>
      <c r="Z78" s="7">
        <v>4.047095636066004</v>
      </c>
      <c r="AA78" s="7">
        <v>-3.4028178108948595</v>
      </c>
      <c r="AB78" s="7">
        <v>0.83800735137080551</v>
      </c>
      <c r="AC78" s="7">
        <v>-1.1511863375508682</v>
      </c>
      <c r="AD78" s="7">
        <f t="shared" si="7"/>
        <v>-11.446901927336157</v>
      </c>
      <c r="AE78" s="7">
        <f t="shared" si="7"/>
        <v>-11.424936564645591</v>
      </c>
      <c r="AF78" s="7">
        <f t="shared" si="7"/>
        <v>-2.4853403066484105</v>
      </c>
    </row>
    <row r="79" spans="1:32" ht="18" customHeight="1" x14ac:dyDescent="0.3">
      <c r="A79" s="1" t="s">
        <v>27</v>
      </c>
      <c r="B79" s="8" t="s">
        <v>231</v>
      </c>
      <c r="C79" s="7"/>
      <c r="D79" s="7">
        <v>2.4000000000000057</v>
      </c>
      <c r="E79" s="7">
        <v>8.2000000000000028</v>
      </c>
      <c r="F79" s="7">
        <v>-0.79999999999998295</v>
      </c>
      <c r="G79" s="7">
        <v>-1.3999999999999631</v>
      </c>
      <c r="H79" s="7">
        <v>-5.800000000000054</v>
      </c>
      <c r="I79" s="7">
        <v>-9.2999999999999545</v>
      </c>
      <c r="J79" s="7">
        <v>0.60000000000002274</v>
      </c>
      <c r="K79" s="7">
        <v>1.7999999999999545</v>
      </c>
      <c r="L79" s="7">
        <v>9.6000000000000512</v>
      </c>
      <c r="M79" s="7">
        <v>-3.3124621288628902</v>
      </c>
      <c r="N79" s="7">
        <v>-0.76248172132858372</v>
      </c>
      <c r="O79" s="7">
        <v>4.6637196084622303</v>
      </c>
      <c r="P79" s="7">
        <v>5.5902494946752341</v>
      </c>
      <c r="Q79" s="7">
        <v>5.3673482570008701</v>
      </c>
      <c r="R79" s="7">
        <v>1.7450034847351219</v>
      </c>
      <c r="S79" s="7">
        <v>-23.694318458193607</v>
      </c>
      <c r="T79" s="7">
        <v>11.630300048928049</v>
      </c>
      <c r="U79" s="7">
        <v>5.0860832819072925</v>
      </c>
      <c r="V79" s="7">
        <v>-0.47860002687404801</v>
      </c>
      <c r="W79" s="7">
        <v>1.1897583968899283</v>
      </c>
      <c r="X79" s="7">
        <v>-4.4392139219772844</v>
      </c>
      <c r="Y79" s="7">
        <v>-0.53735436490522659</v>
      </c>
      <c r="Z79" s="7">
        <v>-0.25741970995720465</v>
      </c>
      <c r="AA79" s="7">
        <v>-3.593819291407101</v>
      </c>
      <c r="AB79" s="7">
        <v>1.6594127160927172</v>
      </c>
      <c r="AC79" s="7">
        <v>-7.6602521766397587</v>
      </c>
      <c r="AD79" s="7">
        <f t="shared" si="7"/>
        <v>-13.790894940994789</v>
      </c>
      <c r="AE79" s="7">
        <f t="shared" si="7"/>
        <v>18.703395024031536</v>
      </c>
      <c r="AF79" s="7">
        <f t="shared" si="7"/>
        <v>1.2267397436946226</v>
      </c>
    </row>
    <row r="80" spans="1:32" ht="18" customHeight="1" x14ac:dyDescent="0.3">
      <c r="A80" s="1" t="s">
        <v>28</v>
      </c>
      <c r="B80" s="8" t="s">
        <v>232</v>
      </c>
      <c r="C80" s="7"/>
      <c r="D80" s="7">
        <v>2.4999999999999858</v>
      </c>
      <c r="E80" s="7">
        <v>8.9000000000000199</v>
      </c>
      <c r="F80" s="7">
        <v>8.6000000000000227</v>
      </c>
      <c r="G80" s="7">
        <v>3.6999999999999886</v>
      </c>
      <c r="H80" s="7">
        <v>-7.0000000000000142</v>
      </c>
      <c r="I80" s="7">
        <v>-0.59999999999999432</v>
      </c>
      <c r="J80" s="7">
        <v>4.0999999999999659</v>
      </c>
      <c r="K80" s="7">
        <v>1.8999999999999631</v>
      </c>
      <c r="L80" s="7">
        <v>12.599999999999966</v>
      </c>
      <c r="M80" s="7">
        <v>0.86199446940895541</v>
      </c>
      <c r="N80" s="7">
        <v>6.7577698288602761</v>
      </c>
      <c r="O80" s="7">
        <v>5.5039926166686257</v>
      </c>
      <c r="P80" s="7">
        <v>7.2448003529503353</v>
      </c>
      <c r="Q80" s="7">
        <v>6.5929972878619623</v>
      </c>
      <c r="R80" s="7">
        <v>4.5022998597676036</v>
      </c>
      <c r="S80" s="7">
        <v>-20.962774734202981</v>
      </c>
      <c r="T80" s="7">
        <v>4.2850620906864378</v>
      </c>
      <c r="U80" s="7">
        <v>4.3429661786957467</v>
      </c>
      <c r="V80" s="7">
        <v>-0.44535760703723781</v>
      </c>
      <c r="W80" s="7">
        <v>2.8555992907438394</v>
      </c>
      <c r="X80" s="7">
        <v>-2.4483305864891776</v>
      </c>
      <c r="Y80" s="7">
        <v>-3.3429417047391752</v>
      </c>
      <c r="Z80" s="7">
        <v>-1.536818215009788</v>
      </c>
      <c r="AA80" s="7">
        <v>3.5828261918829867</v>
      </c>
      <c r="AB80" s="7">
        <v>1.8607692566926772</v>
      </c>
      <c r="AC80" s="7">
        <v>-1.795412010916877</v>
      </c>
      <c r="AD80" s="7">
        <f t="shared" si="7"/>
        <v>-10.047556178011064</v>
      </c>
      <c r="AE80" s="7">
        <f t="shared" si="7"/>
        <v>9.4724023614604675</v>
      </c>
      <c r="AF80" s="7">
        <f t="shared" si="7"/>
        <v>-0.14658125042871006</v>
      </c>
    </row>
    <row r="81" spans="1:32" ht="18" customHeight="1" x14ac:dyDescent="0.3">
      <c r="A81" s="1" t="s">
        <v>29</v>
      </c>
      <c r="B81" s="8" t="s">
        <v>233</v>
      </c>
      <c r="C81" s="7"/>
      <c r="D81" s="7">
        <v>8.4371332637151966</v>
      </c>
      <c r="E81" s="7">
        <v>11.643391794812885</v>
      </c>
      <c r="F81" s="7">
        <v>-5.3551160066868135</v>
      </c>
      <c r="G81" s="7">
        <v>9.6769743170406031</v>
      </c>
      <c r="H81" s="7">
        <v>4.8209056093714793</v>
      </c>
      <c r="I81" s="7">
        <v>4.1263700838168944</v>
      </c>
      <c r="J81" s="7">
        <v>7.4097007223942342</v>
      </c>
      <c r="K81" s="7">
        <v>-1.3643351268255515</v>
      </c>
      <c r="L81" s="7">
        <v>-1.3198201913211847</v>
      </c>
      <c r="M81" s="7">
        <v>-3.8260300850228646</v>
      </c>
      <c r="N81" s="7">
        <v>1.3770826249575236</v>
      </c>
      <c r="O81" s="7">
        <v>16.250209626027129</v>
      </c>
      <c r="P81" s="7">
        <v>11.782992278305997</v>
      </c>
      <c r="Q81" s="7">
        <v>5.7633874554396698</v>
      </c>
      <c r="R81" s="7">
        <v>5.7829689153881247</v>
      </c>
      <c r="S81" s="7">
        <v>-4.2137704495569466</v>
      </c>
      <c r="T81" s="7">
        <v>3.3679960194505725</v>
      </c>
      <c r="U81" s="7">
        <v>2.1676063917118711</v>
      </c>
      <c r="V81" s="7">
        <v>2.9978557359253983</v>
      </c>
      <c r="W81" s="7">
        <v>7.0280537720117167</v>
      </c>
      <c r="X81" s="7">
        <v>-2.0126619221604756</v>
      </c>
      <c r="Y81" s="7">
        <v>7.219445658585343</v>
      </c>
      <c r="Z81" s="7">
        <v>0.83142667510020374</v>
      </c>
      <c r="AA81" s="7">
        <v>-8.6211555427499746</v>
      </c>
      <c r="AB81" s="7">
        <v>-5.8989729962442254</v>
      </c>
      <c r="AC81" s="7">
        <v>1.8657520639058021</v>
      </c>
      <c r="AD81" s="7">
        <f t="shared" si="7"/>
        <v>-13.627253727873949</v>
      </c>
      <c r="AE81" s="7">
        <f t="shared" si="7"/>
        <v>16.491158090231934</v>
      </c>
      <c r="AF81" s="7">
        <f t="shared" si="7"/>
        <v>-0.69372047688544569</v>
      </c>
    </row>
    <row r="82" spans="1:32" ht="18" customHeight="1" x14ac:dyDescent="0.3">
      <c r="A82" s="1" t="s">
        <v>30</v>
      </c>
      <c r="B82" s="8" t="s">
        <v>234</v>
      </c>
      <c r="C82" s="7"/>
      <c r="D82" s="7">
        <v>3.5000000000000142</v>
      </c>
      <c r="E82" s="7">
        <v>-10.800000000000026</v>
      </c>
      <c r="F82" s="7">
        <v>-5.5999999999999801</v>
      </c>
      <c r="G82" s="7">
        <v>8.2000000000000455</v>
      </c>
      <c r="H82" s="7">
        <v>-4.6999999999999886</v>
      </c>
      <c r="I82" s="7">
        <v>-6.0999999999999659</v>
      </c>
      <c r="J82" s="7">
        <v>2.699999999999946</v>
      </c>
      <c r="K82" s="7">
        <v>-13.199999999999989</v>
      </c>
      <c r="L82" s="7">
        <v>10.899999999999977</v>
      </c>
      <c r="M82" s="7">
        <v>3.442157558552168</v>
      </c>
      <c r="N82" s="7">
        <v>8.8850771869640255</v>
      </c>
      <c r="O82" s="7">
        <v>8.2167611846250281</v>
      </c>
      <c r="P82" s="7">
        <v>11.389309421218144</v>
      </c>
      <c r="Q82" s="7">
        <v>4.7316295719995765</v>
      </c>
      <c r="R82" s="7">
        <v>4.2769030953839575</v>
      </c>
      <c r="S82" s="7">
        <v>-4.8233616178616927</v>
      </c>
      <c r="T82" s="7">
        <v>4.2990423166304765</v>
      </c>
      <c r="U82" s="7">
        <v>10.337451166245472</v>
      </c>
      <c r="V82" s="7">
        <v>4.122404756216099</v>
      </c>
      <c r="W82" s="7">
        <v>1.913613050584388</v>
      </c>
      <c r="X82" s="7">
        <v>11.072018027931023</v>
      </c>
      <c r="Y82" s="7">
        <v>-3.2252318734354191</v>
      </c>
      <c r="Z82" s="7">
        <v>7.228065120707754</v>
      </c>
      <c r="AA82" s="7">
        <v>9.3847782661393495</v>
      </c>
      <c r="AB82" s="7">
        <v>-0.74788495380599329</v>
      </c>
      <c r="AC82" s="7">
        <v>0.99073714825368597</v>
      </c>
      <c r="AD82" s="7">
        <f t="shared" si="7"/>
        <v>-8.6206405034281062</v>
      </c>
      <c r="AE82" s="7">
        <f t="shared" si="7"/>
        <v>0.70427890438517693</v>
      </c>
      <c r="AF82" s="7">
        <f t="shared" si="7"/>
        <v>8.926082207275357</v>
      </c>
    </row>
    <row r="83" spans="1:32" ht="18" customHeight="1" x14ac:dyDescent="0.3">
      <c r="A83" s="1" t="s">
        <v>31</v>
      </c>
      <c r="B83" s="8" t="s">
        <v>235</v>
      </c>
      <c r="C83" s="7"/>
      <c r="D83" s="7">
        <v>5</v>
      </c>
      <c r="E83" s="7">
        <v>17.000000000000014</v>
      </c>
      <c r="F83" s="7">
        <v>-1.7999999999999972</v>
      </c>
      <c r="G83" s="7">
        <v>-3.1000000000000512</v>
      </c>
      <c r="H83" s="7">
        <v>3.5000000000000142</v>
      </c>
      <c r="I83" s="7">
        <v>2.2999999999999687</v>
      </c>
      <c r="J83" s="7">
        <v>17.900000000000006</v>
      </c>
      <c r="K83" s="7">
        <v>12.200000000000017</v>
      </c>
      <c r="L83" s="7">
        <v>-1.2999999999999687</v>
      </c>
      <c r="M83" s="7">
        <v>-4.7926968429060537</v>
      </c>
      <c r="N83" s="7">
        <v>5.7580902916499781</v>
      </c>
      <c r="O83" s="7">
        <v>12.419606176512318</v>
      </c>
      <c r="P83" s="7">
        <v>8.6986655241503001</v>
      </c>
      <c r="Q83" s="7">
        <v>7.0208152325543125</v>
      </c>
      <c r="R83" s="7">
        <v>1.34506233765714</v>
      </c>
      <c r="S83" s="7">
        <v>-10.438444521406254</v>
      </c>
      <c r="T83" s="7">
        <v>7.4256052028274695</v>
      </c>
      <c r="U83" s="7">
        <v>6.6837095569333655</v>
      </c>
      <c r="V83" s="7">
        <v>2.6073353235412071</v>
      </c>
      <c r="W83" s="7">
        <v>-1.1211742732626391</v>
      </c>
      <c r="X83" s="7">
        <v>5.9311289076859453E-2</v>
      </c>
      <c r="Y83" s="7">
        <v>3.3001990612704617</v>
      </c>
      <c r="Z83" s="7">
        <v>-2.4738925854161096</v>
      </c>
      <c r="AA83" s="7">
        <v>-2.4138611384043003</v>
      </c>
      <c r="AB83" s="7">
        <v>3.8463839013287497</v>
      </c>
      <c r="AC83" s="7">
        <v>-0.71714959929722966</v>
      </c>
      <c r="AD83" s="7">
        <f t="shared" si="7"/>
        <v>-25.181102826315254</v>
      </c>
      <c r="AE83" s="7">
        <f t="shared" si="7"/>
        <v>31.967346971817307</v>
      </c>
      <c r="AF83" s="7">
        <f t="shared" si="7"/>
        <v>2.2909150434395684</v>
      </c>
    </row>
    <row r="84" spans="1:32" ht="18" customHeight="1" x14ac:dyDescent="0.3">
      <c r="A84" s="1" t="s">
        <v>54</v>
      </c>
      <c r="B84" s="8" t="s">
        <v>236</v>
      </c>
      <c r="C84" s="7"/>
      <c r="D84" s="7">
        <v>0.68366490103176147</v>
      </c>
      <c r="E84" s="7">
        <v>-0.52127304078595671</v>
      </c>
      <c r="F84" s="7">
        <v>0.84615370981187255</v>
      </c>
      <c r="G84" s="7">
        <v>1.174078371185729</v>
      </c>
      <c r="H84" s="7">
        <v>-0.46275862466458761</v>
      </c>
      <c r="I84" s="7">
        <v>-0.68167499281439348</v>
      </c>
      <c r="J84" s="7">
        <v>6.9867073970212061</v>
      </c>
      <c r="K84" s="7">
        <v>3.5207843710735887</v>
      </c>
      <c r="L84" s="7">
        <v>-1.9266324258245362</v>
      </c>
      <c r="M84" s="7">
        <v>1.5741167670776974</v>
      </c>
      <c r="N84" s="7">
        <v>2.7383896100401444</v>
      </c>
      <c r="O84" s="7">
        <v>4.6572848317139517</v>
      </c>
      <c r="P84" s="7">
        <v>4.6724132710950244</v>
      </c>
      <c r="Q84" s="7">
        <v>3.6730348988407826</v>
      </c>
      <c r="R84" s="7">
        <v>6.6213356942679269</v>
      </c>
      <c r="S84" s="7">
        <v>-8.8215146304683003</v>
      </c>
      <c r="T84" s="7">
        <v>4.3159872488142952</v>
      </c>
      <c r="U84" s="7">
        <v>-0.34580748804694394</v>
      </c>
      <c r="V84" s="7">
        <v>2.7227290031342335</v>
      </c>
      <c r="W84" s="7">
        <v>-0.56378978185414041</v>
      </c>
      <c r="X84" s="7">
        <v>-0.1528881707894385</v>
      </c>
      <c r="Y84" s="7">
        <v>-3.6324108157136692</v>
      </c>
      <c r="Z84" s="7">
        <v>-2.0837775499621927</v>
      </c>
      <c r="AA84" s="7">
        <v>1.5480185349209421</v>
      </c>
      <c r="AB84" s="7">
        <v>1.9408919801384741</v>
      </c>
      <c r="AC84" s="7">
        <v>-1.4132401068374776</v>
      </c>
      <c r="AD84" s="7">
        <f t="shared" si="7"/>
        <v>-14.735811745187235</v>
      </c>
      <c r="AE84" s="7">
        <f t="shared" si="7"/>
        <v>20.244361446506034</v>
      </c>
      <c r="AF84" s="7">
        <f t="shared" si="7"/>
        <v>-0.51068064187479933</v>
      </c>
    </row>
    <row r="85" spans="1:32" ht="18" customHeight="1" x14ac:dyDescent="0.3">
      <c r="A85" s="3" t="s">
        <v>3</v>
      </c>
      <c r="B85" s="8" t="s">
        <v>237</v>
      </c>
      <c r="C85" s="7"/>
      <c r="D85" s="7">
        <v>5.8000000000000114</v>
      </c>
      <c r="E85" s="7">
        <v>2.0000000000000284</v>
      </c>
      <c r="F85" s="7">
        <v>10.799999999999969</v>
      </c>
      <c r="G85" s="7">
        <v>3.9000000000000199</v>
      </c>
      <c r="H85" s="7">
        <v>-6.3000000000000256</v>
      </c>
      <c r="I85" s="7">
        <v>-0.5</v>
      </c>
      <c r="J85" s="7">
        <v>3.0999999999999517</v>
      </c>
      <c r="K85" s="7">
        <v>-3.6999999999999744</v>
      </c>
      <c r="L85" s="7">
        <v>3.5000000000000142</v>
      </c>
      <c r="M85" s="7">
        <v>2.9505666070238021</v>
      </c>
      <c r="N85" s="7">
        <v>6.7850327153762464</v>
      </c>
      <c r="O85" s="7">
        <v>5.346098611775929</v>
      </c>
      <c r="P85" s="7">
        <v>3.4195491090632544</v>
      </c>
      <c r="Q85" s="7">
        <v>3.4150139076415655</v>
      </c>
      <c r="R85" s="7">
        <v>-3.5400000000000205</v>
      </c>
      <c r="S85" s="7">
        <v>-1.7549835609134448</v>
      </c>
      <c r="T85" s="7">
        <v>2.4158463602514217</v>
      </c>
      <c r="U85" s="7">
        <v>1.5282683280600367</v>
      </c>
      <c r="V85" s="7">
        <v>-0.35452812336906447</v>
      </c>
      <c r="W85" s="7">
        <v>-0.64597966980815613</v>
      </c>
      <c r="X85" s="7">
        <v>-1.2030395790839492</v>
      </c>
      <c r="Y85" s="7">
        <v>-4.5784850559365822</v>
      </c>
      <c r="Z85" s="7">
        <v>-3.6036959169967133</v>
      </c>
      <c r="AA85" s="7">
        <v>0.2978537068115088</v>
      </c>
      <c r="AB85" s="7">
        <v>0.91114340023837315</v>
      </c>
      <c r="AC85" s="7">
        <v>-3.3328037337633276</v>
      </c>
      <c r="AD85" s="7">
        <f t="shared" si="7"/>
        <v>-5.731604540218612</v>
      </c>
      <c r="AE85" s="7">
        <f t="shared" si="7"/>
        <v>2.3489258101310213</v>
      </c>
      <c r="AF85" s="7">
        <f t="shared" si="7"/>
        <v>-2.7645624427655093</v>
      </c>
    </row>
    <row r="86" spans="1:32" ht="18" customHeight="1" x14ac:dyDescent="0.3">
      <c r="A86" s="3" t="s">
        <v>32</v>
      </c>
      <c r="B86" s="8" t="s">
        <v>238</v>
      </c>
      <c r="C86" s="7"/>
      <c r="D86" s="7">
        <v>6.3000000000000682</v>
      </c>
      <c r="E86" s="7">
        <v>1.6999999999999744</v>
      </c>
      <c r="F86" s="7">
        <v>5.7000000000000171</v>
      </c>
      <c r="G86" s="7">
        <v>4.9999999999999858</v>
      </c>
      <c r="H86" s="7">
        <v>-5.5</v>
      </c>
      <c r="I86" s="7">
        <v>-1.1000000000000227</v>
      </c>
      <c r="J86" s="7">
        <v>3.6999999999999744</v>
      </c>
      <c r="K86" s="7">
        <v>-3.5999999999999659</v>
      </c>
      <c r="L86" s="7">
        <v>1.0999999999999943</v>
      </c>
      <c r="M86" s="7">
        <v>2.6496699294331876</v>
      </c>
      <c r="N86" s="7">
        <v>8.9634984698629552</v>
      </c>
      <c r="O86" s="7">
        <v>6.5377727124714937</v>
      </c>
      <c r="P86" s="7">
        <v>4.3088231923038762</v>
      </c>
      <c r="Q86" s="7">
        <v>1.8844773276682929</v>
      </c>
      <c r="R86" s="7">
        <v>-2.1983355202847292</v>
      </c>
      <c r="S86" s="7">
        <v>-4.3153832016173368</v>
      </c>
      <c r="T86" s="7">
        <v>1.8278206753485904</v>
      </c>
      <c r="U86" s="7">
        <v>1.0240368899668368</v>
      </c>
      <c r="V86" s="7">
        <v>-1.5909343813776218</v>
      </c>
      <c r="W86" s="7">
        <v>-2.0995939594399005</v>
      </c>
      <c r="X86" s="7">
        <v>-1.783882427910342</v>
      </c>
      <c r="Y86" s="7">
        <v>-5.5628873351575265</v>
      </c>
      <c r="Z86" s="7">
        <v>-2.4416610156779939</v>
      </c>
      <c r="AA86" s="7">
        <v>0.58940415894883813</v>
      </c>
      <c r="AB86" s="7">
        <v>-0.1102322429910032</v>
      </c>
      <c r="AC86" s="7">
        <v>-4.869801060682093</v>
      </c>
      <c r="AD86" s="7">
        <f t="shared" si="7"/>
        <v>-7.3590827015594158</v>
      </c>
      <c r="AE86" s="7">
        <f t="shared" si="7"/>
        <v>2.7081710925026954</v>
      </c>
      <c r="AF86" s="7">
        <f t="shared" si="7"/>
        <v>-3.2972805768862372</v>
      </c>
    </row>
    <row r="87" spans="1:32" ht="18" customHeight="1" x14ac:dyDescent="0.3">
      <c r="A87" s="1" t="s">
        <v>33</v>
      </c>
      <c r="B87" s="8" t="s">
        <v>239</v>
      </c>
      <c r="C87" s="7"/>
      <c r="D87" s="7">
        <v>6.6000000000000085</v>
      </c>
      <c r="E87" s="7">
        <v>2.4999999999999858</v>
      </c>
      <c r="F87" s="7">
        <v>-0.30000000000002558</v>
      </c>
      <c r="G87" s="7">
        <v>4.9000000000000199</v>
      </c>
      <c r="H87" s="7">
        <v>-10.499999999999972</v>
      </c>
      <c r="I87" s="7">
        <v>2.9999999999999574</v>
      </c>
      <c r="J87" s="7">
        <v>-9.9999999999965894E-2</v>
      </c>
      <c r="K87" s="7">
        <v>-3.9000000000000199</v>
      </c>
      <c r="L87" s="7">
        <v>-0.59999999999996589</v>
      </c>
      <c r="M87" s="7">
        <v>3.9614561027837141</v>
      </c>
      <c r="N87" s="7">
        <v>-0.4413711931734241</v>
      </c>
      <c r="O87" s="7">
        <v>1.0196542042263559</v>
      </c>
      <c r="P87" s="7">
        <v>1.4628437682873141E-2</v>
      </c>
      <c r="Q87" s="7">
        <v>9.802255467215204</v>
      </c>
      <c r="R87" s="7">
        <v>-8.7352961648221452</v>
      </c>
      <c r="S87" s="7">
        <v>8.8697376449053991</v>
      </c>
      <c r="T87" s="7">
        <v>4.560420315236442</v>
      </c>
      <c r="U87" s="7">
        <v>3.3191784021923354</v>
      </c>
      <c r="V87" s="7">
        <v>3.9393412564000698</v>
      </c>
      <c r="W87" s="7">
        <v>4.1336248843682881</v>
      </c>
      <c r="X87" s="7">
        <v>1.1016071438802584</v>
      </c>
      <c r="Y87" s="7">
        <v>-0.78408577455249429</v>
      </c>
      <c r="Z87" s="7">
        <v>-7.8670455762764817</v>
      </c>
      <c r="AA87" s="7">
        <v>-0.83479412908809536</v>
      </c>
      <c r="AB87" s="7">
        <v>4.9360851089287365</v>
      </c>
      <c r="AC87" s="7">
        <v>2.4327809569731897</v>
      </c>
      <c r="AD87" s="7">
        <f t="shared" si="7"/>
        <v>-6.184220331435597E-2</v>
      </c>
      <c r="AE87" s="7">
        <f t="shared" si="7"/>
        <v>1.1887808286113568</v>
      </c>
      <c r="AF87" s="7">
        <f t="shared" si="7"/>
        <v>-1.0183732125849474</v>
      </c>
    </row>
    <row r="88" spans="1:32" ht="18" customHeight="1" x14ac:dyDescent="0.3">
      <c r="A88" s="1" t="s">
        <v>4</v>
      </c>
      <c r="B88" s="8" t="s">
        <v>240</v>
      </c>
      <c r="C88" s="7"/>
      <c r="D88" s="7">
        <v>2.8986264166710214</v>
      </c>
      <c r="E88" s="7">
        <v>3.5488829758967739</v>
      </c>
      <c r="F88" s="7">
        <v>2.015973390483623</v>
      </c>
      <c r="G88" s="7">
        <v>3.4427236280375269</v>
      </c>
      <c r="H88" s="7">
        <v>-5.8943750290306127</v>
      </c>
      <c r="I88" s="7">
        <v>-1.3573543928923755</v>
      </c>
      <c r="J88" s="7">
        <v>5.6492369276957248</v>
      </c>
      <c r="K88" s="7">
        <v>4.9256417542863176</v>
      </c>
      <c r="L88" s="7">
        <v>5.8093346573981961</v>
      </c>
      <c r="M88" s="7">
        <v>7.687323079021894</v>
      </c>
      <c r="N88" s="7">
        <v>9.1084718923198409</v>
      </c>
      <c r="O88" s="7">
        <v>11.921279498418031</v>
      </c>
      <c r="P88" s="7">
        <v>10.436225945329113</v>
      </c>
      <c r="Q88" s="7">
        <v>15.519598075634306</v>
      </c>
      <c r="R88" s="7">
        <v>9.8742242739735957</v>
      </c>
      <c r="S88" s="7">
        <v>8.5437345068605879</v>
      </c>
      <c r="T88" s="7">
        <v>0.73197941450561643</v>
      </c>
      <c r="U88" s="7">
        <v>0.42623164813055325</v>
      </c>
      <c r="V88" s="7">
        <v>2.5766007195664429</v>
      </c>
      <c r="W88" s="7">
        <v>4.5644024292814009</v>
      </c>
      <c r="X88" s="7">
        <v>1.3634385679485774</v>
      </c>
      <c r="Y88" s="7">
        <v>0.95067409138974313</v>
      </c>
      <c r="Z88" s="7">
        <v>1.4071765062531227</v>
      </c>
      <c r="AA88" s="7">
        <v>-5.7175814390251389</v>
      </c>
      <c r="AB88" s="7">
        <v>-1.5064253307361497</v>
      </c>
      <c r="AC88" s="7">
        <v>-3.3649732118393132</v>
      </c>
      <c r="AD88" s="7">
        <f t="shared" si="7"/>
        <v>-17.582229807390291</v>
      </c>
      <c r="AE88" s="7">
        <f t="shared" si="7"/>
        <v>-2.5540622457669144</v>
      </c>
      <c r="AF88" s="7">
        <f t="shared" si="7"/>
        <v>-2.1007465211533969</v>
      </c>
    </row>
    <row r="89" spans="1:32" s="16" customFormat="1" ht="18" customHeight="1" x14ac:dyDescent="0.3">
      <c r="A89" s="2" t="s">
        <v>34</v>
      </c>
      <c r="B89" s="14" t="s">
        <v>241</v>
      </c>
      <c r="C89" s="11"/>
      <c r="D89" s="11">
        <v>3.2705980981962028</v>
      </c>
      <c r="E89" s="11">
        <v>5.3375823480326119</v>
      </c>
      <c r="F89" s="11">
        <v>3.1171084388516306</v>
      </c>
      <c r="G89" s="11">
        <v>3.0111126270721229</v>
      </c>
      <c r="H89" s="11">
        <v>-2.0147545158870486</v>
      </c>
      <c r="I89" s="11">
        <v>0.18339150660358428</v>
      </c>
      <c r="J89" s="11">
        <v>6.9314923015026579</v>
      </c>
      <c r="K89" s="11">
        <v>2.1874066089651478</v>
      </c>
      <c r="L89" s="11">
        <v>3.2479224745432447</v>
      </c>
      <c r="M89" s="11">
        <v>0.27021445548038514</v>
      </c>
      <c r="N89" s="11">
        <v>5.7268746205899816</v>
      </c>
      <c r="O89" s="11">
        <v>6.7773682603089469</v>
      </c>
      <c r="P89" s="11">
        <v>6.4585177213343172</v>
      </c>
      <c r="Q89" s="11">
        <v>6.4271166773180823</v>
      </c>
      <c r="R89" s="11">
        <v>2.5093902852949981</v>
      </c>
      <c r="S89" s="11">
        <v>-6.2527697351879112</v>
      </c>
      <c r="T89" s="11">
        <v>4.407958443760279</v>
      </c>
      <c r="U89" s="11">
        <v>2.3395468389285128</v>
      </c>
      <c r="V89" s="11">
        <v>1.8074011896171811</v>
      </c>
      <c r="W89" s="11">
        <v>1.393949270326388</v>
      </c>
      <c r="X89" s="11">
        <v>-0.36249482974187686</v>
      </c>
      <c r="Y89" s="11">
        <v>-0.61136546580316065</v>
      </c>
      <c r="Z89" s="11">
        <v>6.5961484418821215E-2</v>
      </c>
      <c r="AA89" s="11">
        <v>-1.1728532097103397</v>
      </c>
      <c r="AB89" s="11">
        <v>0.88726434588744496</v>
      </c>
      <c r="AC89" s="11">
        <v>-1.5269232137751061</v>
      </c>
      <c r="AD89" s="11">
        <f t="shared" si="7"/>
        <v>-12.226522609107178</v>
      </c>
      <c r="AE89" s="11">
        <f t="shared" si="7"/>
        <v>4.6444955621853126</v>
      </c>
      <c r="AF89" s="11">
        <f t="shared" si="7"/>
        <v>-0.95060953256115965</v>
      </c>
    </row>
    <row r="90" spans="1:32" ht="18" customHeight="1" x14ac:dyDescent="0.3">
      <c r="A90" s="8" t="s">
        <v>378</v>
      </c>
      <c r="B90" s="8" t="s">
        <v>242</v>
      </c>
      <c r="C90" s="7"/>
      <c r="D90" s="7">
        <v>2.5000000000000142</v>
      </c>
      <c r="E90" s="7">
        <v>5.9000000000000199</v>
      </c>
      <c r="F90" s="7">
        <v>3.699999999999946</v>
      </c>
      <c r="G90" s="7">
        <v>0.40000000000004832</v>
      </c>
      <c r="H90" s="7">
        <v>1.2999999999999829</v>
      </c>
      <c r="I90" s="7">
        <v>7.5999999999999801</v>
      </c>
      <c r="J90" s="7">
        <v>8.0999999999999801</v>
      </c>
      <c r="K90" s="7">
        <v>1.8999999999999915</v>
      </c>
      <c r="L90" s="7">
        <v>2.3000000000000114</v>
      </c>
      <c r="M90" s="7">
        <v>2.665760656508894</v>
      </c>
      <c r="N90" s="7">
        <v>5.3977778960596225</v>
      </c>
      <c r="O90" s="7">
        <v>7.0466309866886263</v>
      </c>
      <c r="P90" s="7">
        <v>5.9605501604514757</v>
      </c>
      <c r="Q90" s="7">
        <v>5.5986028019565452</v>
      </c>
      <c r="R90" s="7">
        <v>1.7529195329555733</v>
      </c>
      <c r="S90" s="7">
        <v>-1.1173230565031815</v>
      </c>
      <c r="T90" s="7">
        <v>4.4269293374770768</v>
      </c>
      <c r="U90" s="7">
        <v>4.0788011595917339</v>
      </c>
      <c r="V90" s="7">
        <v>3.951882577943195</v>
      </c>
      <c r="W90" s="7">
        <v>2.0028513415315103</v>
      </c>
      <c r="X90" s="7">
        <v>1.0314653980379802</v>
      </c>
      <c r="Y90" s="7">
        <v>1.1473192919315949</v>
      </c>
      <c r="Z90" s="7">
        <v>1.5740537704379989</v>
      </c>
      <c r="AA90" s="7">
        <v>-1.3421372073727866</v>
      </c>
      <c r="AB90" s="7">
        <v>1.0094079230262025</v>
      </c>
      <c r="AC90" s="7">
        <v>-0.42509362345731461</v>
      </c>
      <c r="AD90" s="7">
        <f t="shared" si="7"/>
        <v>-12.237483618707955</v>
      </c>
      <c r="AE90" s="7">
        <f t="shared" si="7"/>
        <v>6.6695554047453669</v>
      </c>
      <c r="AF90" s="7">
        <f t="shared" si="7"/>
        <v>3.6741010303275488</v>
      </c>
    </row>
    <row r="91" spans="1:32" ht="18" customHeight="1" x14ac:dyDescent="0.3">
      <c r="A91" s="1" t="s">
        <v>36</v>
      </c>
      <c r="B91" s="8" t="s">
        <v>243</v>
      </c>
      <c r="C91" s="7"/>
      <c r="D91" s="7">
        <v>1.6250304565473641</v>
      </c>
      <c r="E91" s="7">
        <v>7.4567421151255644</v>
      </c>
      <c r="F91" s="7">
        <v>5.6386276818666232</v>
      </c>
      <c r="G91" s="7">
        <v>-4.8467295245941955E-2</v>
      </c>
      <c r="H91" s="7">
        <v>0.71892393320960934</v>
      </c>
      <c r="I91" s="7">
        <v>6.2543172921943437</v>
      </c>
      <c r="J91" s="7">
        <v>7.2947422596635931</v>
      </c>
      <c r="K91" s="7">
        <v>1.7404695783892947</v>
      </c>
      <c r="L91" s="7">
        <v>0.25423082754198845</v>
      </c>
      <c r="M91" s="7">
        <v>0.9659580580292868</v>
      </c>
      <c r="N91" s="7">
        <v>4.9169541558488135</v>
      </c>
      <c r="O91" s="7">
        <v>5.3811081543754966</v>
      </c>
      <c r="P91" s="7">
        <v>5.5012646134780852</v>
      </c>
      <c r="Q91" s="7">
        <v>5.6618336117259247</v>
      </c>
      <c r="R91" s="7">
        <v>3.2352889067484227</v>
      </c>
      <c r="S91" s="7">
        <v>-2.1465159708357646</v>
      </c>
      <c r="T91" s="7">
        <v>1.9923034615654984</v>
      </c>
      <c r="U91" s="7">
        <v>3.5938434671262058</v>
      </c>
      <c r="V91" s="7">
        <v>4.6070544709975252</v>
      </c>
      <c r="W91" s="7">
        <v>2.8839492764991377</v>
      </c>
      <c r="X91" s="7">
        <v>1.7530025054174274</v>
      </c>
      <c r="Y91" s="7">
        <v>2.6469331919487047</v>
      </c>
      <c r="Z91" s="7">
        <v>2.3054045692667557</v>
      </c>
      <c r="AA91" s="7">
        <v>-4.5794364694302629</v>
      </c>
      <c r="AB91" s="7">
        <v>2.0234512411784635</v>
      </c>
      <c r="AC91" s="7">
        <v>-2.4162216051818035</v>
      </c>
      <c r="AD91" s="7">
        <f t="shared" si="7"/>
        <v>-9.8525025568464599</v>
      </c>
      <c r="AE91" s="7">
        <f t="shared" si="7"/>
        <v>6.3755442042178885</v>
      </c>
      <c r="AF91" s="7">
        <f t="shared" si="7"/>
        <v>0.93702430835493544</v>
      </c>
    </row>
    <row r="92" spans="1:32" ht="18" customHeight="1" x14ac:dyDescent="0.3">
      <c r="A92" s="1" t="s">
        <v>52</v>
      </c>
      <c r="B92" s="8" t="s">
        <v>244</v>
      </c>
      <c r="C92" s="7"/>
      <c r="D92" s="7">
        <v>3.2558468656499002</v>
      </c>
      <c r="E92" s="7">
        <v>3.0022971808416656</v>
      </c>
      <c r="F92" s="7">
        <v>2.6660927365259539</v>
      </c>
      <c r="G92" s="7">
        <v>2.0929678037583557</v>
      </c>
      <c r="H92" s="7">
        <v>0.84065612139792734</v>
      </c>
      <c r="I92" s="7">
        <v>9.1155557873704396</v>
      </c>
      <c r="J92" s="7">
        <v>9.1191397119714424</v>
      </c>
      <c r="K92" s="7">
        <v>1.4846929257455628</v>
      </c>
      <c r="L92" s="7">
        <v>3.5974433959556222</v>
      </c>
      <c r="M92" s="7">
        <v>2.5690364317617451</v>
      </c>
      <c r="N92" s="7">
        <v>4.5627069578915638</v>
      </c>
      <c r="O92" s="7">
        <v>7.4744748066122355</v>
      </c>
      <c r="P92" s="7">
        <v>5.1251610462252444</v>
      </c>
      <c r="Q92" s="7">
        <v>4.1686046511627808</v>
      </c>
      <c r="R92" s="7">
        <v>2.1072476170985937</v>
      </c>
      <c r="S92" s="7">
        <v>0.78104596996071507</v>
      </c>
      <c r="T92" s="7">
        <v>2.9208769442906686</v>
      </c>
      <c r="U92" s="7">
        <v>3.671778880133985</v>
      </c>
      <c r="V92" s="7">
        <v>2.7822015745372966</v>
      </c>
      <c r="W92" s="7">
        <v>1.6271297130550693</v>
      </c>
      <c r="X92" s="7">
        <v>1.8342213641379601</v>
      </c>
      <c r="Y92" s="7">
        <v>2.4401347666064339</v>
      </c>
      <c r="Z92" s="7">
        <v>3.005068593487465</v>
      </c>
      <c r="AA92" s="7">
        <v>2.6854256148075564</v>
      </c>
      <c r="AB92" s="7">
        <v>1.9314529459500989</v>
      </c>
      <c r="AC92" s="7">
        <v>1.9626444904271523</v>
      </c>
      <c r="AD92" s="7">
        <f t="shared" si="7"/>
        <v>-8.2871670304065361</v>
      </c>
      <c r="AE92" s="7">
        <f t="shared" si="7"/>
        <v>6.0139883563313958</v>
      </c>
      <c r="AF92" s="7">
        <f t="shared" si="7"/>
        <v>3.7203919009743345</v>
      </c>
    </row>
    <row r="93" spans="1:32" ht="18" customHeight="1" x14ac:dyDescent="0.3">
      <c r="A93" s="1" t="s">
        <v>53</v>
      </c>
      <c r="B93" s="8" t="s">
        <v>245</v>
      </c>
      <c r="C93" s="7"/>
      <c r="D93" s="7">
        <v>4.8211461978214345</v>
      </c>
      <c r="E93" s="7">
        <v>15.395408638386868</v>
      </c>
      <c r="F93" s="7">
        <v>3.8707025401519104</v>
      </c>
      <c r="G93" s="7">
        <v>-3.0025499946809759</v>
      </c>
      <c r="H93" s="7">
        <v>7.9017264276227621</v>
      </c>
      <c r="I93" s="7">
        <v>9.8230769230769823</v>
      </c>
      <c r="J93" s="7">
        <v>8.4961826714295796</v>
      </c>
      <c r="K93" s="7">
        <v>4.0797514525499992</v>
      </c>
      <c r="L93" s="7">
        <v>1.0898481560333835</v>
      </c>
      <c r="M93" s="7">
        <v>6.5475620270140809</v>
      </c>
      <c r="N93" s="7">
        <v>10.429309957293768</v>
      </c>
      <c r="O93" s="7">
        <v>9.9963362507633065</v>
      </c>
      <c r="P93" s="7">
        <v>12.855905664504249</v>
      </c>
      <c r="Q93" s="7">
        <v>9.4642588088422031</v>
      </c>
      <c r="R93" s="7">
        <v>-1.8267264432908661</v>
      </c>
      <c r="S93" s="7">
        <v>-3.6192841548661363</v>
      </c>
      <c r="T93" s="7">
        <v>10.509559434746521</v>
      </c>
      <c r="U93" s="7">
        <v>9.9158357807259279</v>
      </c>
      <c r="V93" s="7">
        <v>6.8272474674275259</v>
      </c>
      <c r="W93" s="7">
        <v>1.1998562003933557</v>
      </c>
      <c r="X93" s="7">
        <v>-0.79220565021338984</v>
      </c>
      <c r="Y93" s="7">
        <v>-4.5659414811728993</v>
      </c>
      <c r="Z93" s="7">
        <v>-3.6458911794716187</v>
      </c>
      <c r="AA93" s="7">
        <v>-0.50586317610898845</v>
      </c>
      <c r="AB93" s="7">
        <v>0.57908730407729081</v>
      </c>
      <c r="AC93" s="7">
        <v>-0.56807205719049136</v>
      </c>
      <c r="AD93" s="7">
        <f t="shared" si="7"/>
        <v>-20.672878302697413</v>
      </c>
      <c r="AE93" s="7">
        <f t="shared" si="7"/>
        <v>9.0122495044974329</v>
      </c>
      <c r="AF93" s="7">
        <f t="shared" si="7"/>
        <v>7.7064137678501794</v>
      </c>
    </row>
    <row r="94" spans="1:32" ht="18" customHeight="1" x14ac:dyDescent="0.3">
      <c r="A94" s="1" t="s">
        <v>459</v>
      </c>
      <c r="B94" s="8" t="s">
        <v>246</v>
      </c>
      <c r="C94" s="7"/>
      <c r="D94" s="7">
        <v>-1.3999999999999773</v>
      </c>
      <c r="E94" s="7">
        <v>4.5999999999999659</v>
      </c>
      <c r="F94" s="7">
        <v>2.0000000000000711</v>
      </c>
      <c r="G94" s="7">
        <v>-1.8000000000000114</v>
      </c>
      <c r="H94" s="7">
        <v>-2.8000000000000398</v>
      </c>
      <c r="I94" s="7">
        <v>0.49999999999998579</v>
      </c>
      <c r="J94" s="7">
        <v>3.2000000000000313</v>
      </c>
      <c r="K94" s="7">
        <v>1.4000000000000057</v>
      </c>
      <c r="L94" s="7">
        <v>6.8999999999999915</v>
      </c>
      <c r="M94" s="7">
        <v>4.1251569353181594</v>
      </c>
      <c r="N94" s="7">
        <v>4.0462880318191168</v>
      </c>
      <c r="O94" s="7">
        <v>5.5203551809767504</v>
      </c>
      <c r="P94" s="7">
        <v>2.2207008685978309</v>
      </c>
      <c r="Q94" s="7">
        <v>7.2736186318107059</v>
      </c>
      <c r="R94" s="7">
        <v>-0.52341813194357201</v>
      </c>
      <c r="S94" s="7">
        <v>-3.9176772283363732</v>
      </c>
      <c r="T94" s="7">
        <v>16.124110737985589</v>
      </c>
      <c r="U94" s="7">
        <v>-3.2923700567026941</v>
      </c>
      <c r="V94" s="7">
        <v>2.1170971237677065</v>
      </c>
      <c r="W94" s="7">
        <v>2.087472988232804</v>
      </c>
      <c r="X94" s="7">
        <v>-1.7522540022815463</v>
      </c>
      <c r="Y94" s="7">
        <v>-0.70690342000406758</v>
      </c>
      <c r="Z94" s="7">
        <v>0.94976103770245857</v>
      </c>
      <c r="AA94" s="7">
        <v>-4.2588670005763873</v>
      </c>
      <c r="AB94" s="7">
        <v>-6.3061589163450975</v>
      </c>
      <c r="AC94" s="7">
        <v>-1.7334357908490716</v>
      </c>
      <c r="AD94" s="7">
        <f t="shared" si="7"/>
        <v>-27.638552908078054</v>
      </c>
      <c r="AE94" s="7">
        <f t="shared" si="7"/>
        <v>8.0432986509952684</v>
      </c>
      <c r="AF94" s="7">
        <f t="shared" si="7"/>
        <v>11.402393229819637</v>
      </c>
    </row>
    <row r="95" spans="1:32" ht="18" customHeight="1" x14ac:dyDescent="0.3">
      <c r="A95" s="1" t="s">
        <v>5</v>
      </c>
      <c r="B95" s="8" t="s">
        <v>247</v>
      </c>
      <c r="C95" s="7"/>
      <c r="D95" s="7">
        <v>4.6000000000000085</v>
      </c>
      <c r="E95" s="7">
        <v>10.600000000000037</v>
      </c>
      <c r="F95" s="7">
        <v>6.1000000000000227</v>
      </c>
      <c r="G95" s="7">
        <v>7.6000000000000085</v>
      </c>
      <c r="H95" s="7">
        <v>5.5</v>
      </c>
      <c r="I95" s="7">
        <v>5.2000000000000313</v>
      </c>
      <c r="J95" s="7">
        <v>8.2999999999999261</v>
      </c>
      <c r="K95" s="7">
        <v>5.9000000000000199</v>
      </c>
      <c r="L95" s="7">
        <v>9.0000000000000142</v>
      </c>
      <c r="M95" s="7">
        <v>6.3478429292035798</v>
      </c>
      <c r="N95" s="7">
        <v>4.8872805593608319</v>
      </c>
      <c r="O95" s="7">
        <v>5.294317486920491</v>
      </c>
      <c r="P95" s="7">
        <v>5.1158728861317826</v>
      </c>
      <c r="Q95" s="7">
        <v>7.5109043846137098</v>
      </c>
      <c r="R95" s="7">
        <v>3.5001569793293044</v>
      </c>
      <c r="S95" s="7">
        <v>-0.18755846664552678</v>
      </c>
      <c r="T95" s="7">
        <v>1.6779206941281046</v>
      </c>
      <c r="U95" s="7">
        <v>3.4610561361436538</v>
      </c>
      <c r="V95" s="7">
        <v>2.4201308448218413</v>
      </c>
      <c r="W95" s="7">
        <v>2.8538850099712789</v>
      </c>
      <c r="X95" s="7">
        <v>2.6434544629543382</v>
      </c>
      <c r="Y95" s="7">
        <v>2.3931586697383551</v>
      </c>
      <c r="Z95" s="7">
        <v>1.5099657579007157</v>
      </c>
      <c r="AA95" s="7">
        <v>1.0427190791457264</v>
      </c>
      <c r="AB95" s="7">
        <v>2.9129510019584473</v>
      </c>
      <c r="AC95" s="7">
        <v>-0.56010535551686758</v>
      </c>
      <c r="AD95" s="7">
        <f t="shared" si="7"/>
        <v>-15.485671919848272</v>
      </c>
      <c r="AE95" s="7">
        <f t="shared" si="7"/>
        <v>6.1945321373318052</v>
      </c>
      <c r="AF95" s="7">
        <f t="shared" si="7"/>
        <v>8.3251395184067434</v>
      </c>
    </row>
    <row r="96" spans="1:32" ht="18" customHeight="1" x14ac:dyDescent="0.3">
      <c r="A96" s="1" t="s">
        <v>49</v>
      </c>
      <c r="B96" s="8" t="s">
        <v>248</v>
      </c>
      <c r="C96" s="7"/>
      <c r="D96" s="7">
        <v>3.4821342476347041</v>
      </c>
      <c r="E96" s="7">
        <v>4.95398020911027</v>
      </c>
      <c r="F96" s="7">
        <v>2.1973568623839839</v>
      </c>
      <c r="G96" s="7">
        <v>4.2105872031526985</v>
      </c>
      <c r="H96" s="7">
        <v>1.5813887678943956</v>
      </c>
      <c r="I96" s="7">
        <v>3.334193434502339</v>
      </c>
      <c r="J96" s="7">
        <v>7.0749575380815202</v>
      </c>
      <c r="K96" s="7">
        <v>3.1286925345411731</v>
      </c>
      <c r="L96" s="7">
        <v>4.4220368236782548</v>
      </c>
      <c r="M96" s="7">
        <v>8.021778552445042</v>
      </c>
      <c r="N96" s="7">
        <v>4.8261732631294478</v>
      </c>
      <c r="O96" s="7">
        <v>2.4172302854805139</v>
      </c>
      <c r="P96" s="7">
        <v>2.9118518513430161</v>
      </c>
      <c r="Q96" s="7">
        <v>6.6677628947415997</v>
      </c>
      <c r="R96" s="7">
        <v>2.474280914722641</v>
      </c>
      <c r="S96" s="7">
        <v>-1.8190592735130906</v>
      </c>
      <c r="T96" s="7">
        <v>1.4232947125850473</v>
      </c>
      <c r="U96" s="7">
        <v>3.355861803652175</v>
      </c>
      <c r="V96" s="7">
        <v>2.4061920489584026</v>
      </c>
      <c r="W96" s="7">
        <v>2.2793715385748214</v>
      </c>
      <c r="X96" s="7">
        <v>2.0668370889422647</v>
      </c>
      <c r="Y96" s="7">
        <v>0.9344006177346813</v>
      </c>
      <c r="Z96" s="7">
        <v>-0.7549745892241333</v>
      </c>
      <c r="AA96" s="7">
        <v>1.1304759879046316</v>
      </c>
      <c r="AB96" s="7">
        <v>0.10783680376675875</v>
      </c>
      <c r="AC96" s="7">
        <v>-2.8915425094602085</v>
      </c>
      <c r="AD96" s="7">
        <f t="shared" si="7"/>
        <v>-27.51973273808386</v>
      </c>
      <c r="AE96" s="7">
        <f t="shared" si="7"/>
        <v>5.9715494451303357</v>
      </c>
      <c r="AF96" s="7">
        <f t="shared" si="7"/>
        <v>12.488473692828066</v>
      </c>
    </row>
    <row r="97" spans="1:32" ht="18" customHeight="1" x14ac:dyDescent="0.3">
      <c r="A97" s="1" t="s">
        <v>38</v>
      </c>
      <c r="B97" s="8" t="s">
        <v>249</v>
      </c>
      <c r="C97" s="7"/>
      <c r="D97" s="7">
        <v>8.0999999999999943</v>
      </c>
      <c r="E97" s="7">
        <v>25.500000000000014</v>
      </c>
      <c r="F97" s="7">
        <v>13.5</v>
      </c>
      <c r="G97" s="7">
        <v>14.500000000000043</v>
      </c>
      <c r="H97" s="7">
        <v>13.600000000000009</v>
      </c>
      <c r="I97" s="7">
        <v>9.0999999999999801</v>
      </c>
      <c r="J97" s="7">
        <v>11.700000000000003</v>
      </c>
      <c r="K97" s="7">
        <v>8.8999999999999915</v>
      </c>
      <c r="L97" s="7">
        <v>16.900000000000006</v>
      </c>
      <c r="M97" s="7">
        <v>4.6426494971898649</v>
      </c>
      <c r="N97" s="7">
        <v>3.7287786809342407</v>
      </c>
      <c r="O97" s="7">
        <v>9.1477374174221922</v>
      </c>
      <c r="P97" s="7">
        <v>8.707861594638814</v>
      </c>
      <c r="Q97" s="7">
        <v>10.690923180634272</v>
      </c>
      <c r="R97" s="7">
        <v>7.5643221068241786</v>
      </c>
      <c r="S97" s="7">
        <v>5.6394935792876169</v>
      </c>
      <c r="T97" s="7">
        <v>4.666489142072308</v>
      </c>
      <c r="U97" s="7">
        <v>4.0457394741273447</v>
      </c>
      <c r="V97" s="7">
        <v>2.7748531231302564</v>
      </c>
      <c r="W97" s="7">
        <v>4.0472255488922144</v>
      </c>
      <c r="X97" s="7">
        <v>3.9106665016803959</v>
      </c>
      <c r="Y97" s="7">
        <v>5.5421347285488025</v>
      </c>
      <c r="Z97" s="7">
        <v>6.185768647893795</v>
      </c>
      <c r="AA97" s="7">
        <v>0.87339326372398318</v>
      </c>
      <c r="AB97" s="7">
        <v>8.3391763574828985</v>
      </c>
      <c r="AC97" s="7">
        <v>3.6071828851866883</v>
      </c>
      <c r="AD97" s="7">
        <f t="shared" si="7"/>
        <v>4.6757794177846961</v>
      </c>
      <c r="AE97" s="7">
        <f t="shared" si="7"/>
        <v>6.4532070596230682</v>
      </c>
      <c r="AF97" s="7">
        <f t="shared" si="7"/>
        <v>3.5172444725509564</v>
      </c>
    </row>
    <row r="98" spans="1:32" ht="18" customHeight="1" x14ac:dyDescent="0.3">
      <c r="A98" s="1" t="s">
        <v>6</v>
      </c>
      <c r="B98" s="8" t="s">
        <v>250</v>
      </c>
      <c r="C98" s="7"/>
      <c r="D98" s="7">
        <v>3.6536757513216287</v>
      </c>
      <c r="E98" s="7">
        <v>3.5072929631984096</v>
      </c>
      <c r="F98" s="7">
        <v>6.7853708791208334</v>
      </c>
      <c r="G98" s="7">
        <v>4.7060866545107132</v>
      </c>
      <c r="H98" s="7">
        <v>2.3020560433834021</v>
      </c>
      <c r="I98" s="7">
        <v>5.1105562588502664</v>
      </c>
      <c r="J98" s="7">
        <v>3.1802295081654961</v>
      </c>
      <c r="K98" s="7">
        <v>8.1675334214236699</v>
      </c>
      <c r="L98" s="7">
        <v>6.2763462246337554</v>
      </c>
      <c r="M98" s="7">
        <v>4.7992294262837731</v>
      </c>
      <c r="N98" s="7">
        <v>7.0545298575766822</v>
      </c>
      <c r="O98" s="7">
        <v>5.7091191368800764</v>
      </c>
      <c r="P98" s="7">
        <v>9.6440482092428539</v>
      </c>
      <c r="Q98" s="7">
        <v>7.2534964953418637</v>
      </c>
      <c r="R98" s="7">
        <v>5.5793909038869884</v>
      </c>
      <c r="S98" s="7">
        <v>1.0548472405946114</v>
      </c>
      <c r="T98" s="7">
        <v>1.2398643659507371</v>
      </c>
      <c r="U98" s="7">
        <v>4.2550424879520108</v>
      </c>
      <c r="V98" s="7">
        <v>2.9754112563610278</v>
      </c>
      <c r="W98" s="7">
        <v>2.6092170302089954</v>
      </c>
      <c r="X98" s="7">
        <v>2.3089108079764173</v>
      </c>
      <c r="Y98" s="7">
        <v>1.6559399118022213</v>
      </c>
      <c r="Z98" s="7">
        <v>1.7666527978761621</v>
      </c>
      <c r="AA98" s="7">
        <v>2.4739827458098489</v>
      </c>
      <c r="AB98" s="7">
        <v>3.464848550931876</v>
      </c>
      <c r="AC98" s="7">
        <v>2.1666359149866707</v>
      </c>
      <c r="AD98" s="7">
        <f t="shared" si="7"/>
        <v>0.55092343080687556</v>
      </c>
      <c r="AE98" s="7">
        <f t="shared" si="7"/>
        <v>2.5443051863830703</v>
      </c>
      <c r="AF98" s="7">
        <f t="shared" si="7"/>
        <v>3.6535214104737292</v>
      </c>
    </row>
    <row r="99" spans="1:32" ht="18" customHeight="1" x14ac:dyDescent="0.3">
      <c r="A99" s="1" t="s">
        <v>39</v>
      </c>
      <c r="B99" s="8" t="s">
        <v>251</v>
      </c>
      <c r="C99" s="7"/>
      <c r="D99" s="7">
        <v>-3.0626092178933391</v>
      </c>
      <c r="E99" s="7">
        <v>2.6791110176142894</v>
      </c>
      <c r="F99" s="7">
        <v>9.373895630744471</v>
      </c>
      <c r="G99" s="7">
        <v>4.6089225047706037</v>
      </c>
      <c r="H99" s="7">
        <v>-2.1314241912756273</v>
      </c>
      <c r="I99" s="7">
        <v>12.526700626345473</v>
      </c>
      <c r="J99" s="7">
        <v>9.4416961194568927</v>
      </c>
      <c r="K99" s="7">
        <v>10.773012920611237</v>
      </c>
      <c r="L99" s="7">
        <v>-2.5925500934582146</v>
      </c>
      <c r="M99" s="7">
        <v>5.0068027435457907</v>
      </c>
      <c r="N99" s="7">
        <v>8.9818390878075576</v>
      </c>
      <c r="O99" s="7">
        <v>4.1961778469916737</v>
      </c>
      <c r="P99" s="7">
        <v>18.291326974566545</v>
      </c>
      <c r="Q99" s="7">
        <v>12.393698381213937</v>
      </c>
      <c r="R99" s="7">
        <v>12.25873913379381</v>
      </c>
      <c r="S99" s="7">
        <v>-4.9242953428459231</v>
      </c>
      <c r="T99" s="7">
        <v>0.21272887888332548</v>
      </c>
      <c r="U99" s="7">
        <v>6.1933540717923137</v>
      </c>
      <c r="V99" s="7">
        <v>0.71155863409977371</v>
      </c>
      <c r="W99" s="7">
        <v>4.7375167458752543</v>
      </c>
      <c r="X99" s="7">
        <v>4.6856728819639528</v>
      </c>
      <c r="Y99" s="7">
        <v>4.4131191874170241</v>
      </c>
      <c r="Z99" s="7">
        <v>1.026557322863809</v>
      </c>
      <c r="AA99" s="7">
        <v>-9.7158635623827649E-2</v>
      </c>
      <c r="AB99" s="7">
        <v>5.4893148911974379</v>
      </c>
      <c r="AC99" s="7">
        <v>0.95946921796974038</v>
      </c>
      <c r="AD99" s="7">
        <f t="shared" si="7"/>
        <v>3.4680448020573778</v>
      </c>
      <c r="AE99" s="7">
        <f t="shared" si="7"/>
        <v>0.42056879097607691</v>
      </c>
      <c r="AF99" s="7">
        <f t="shared" si="7"/>
        <v>1.5131610088167946</v>
      </c>
    </row>
    <row r="100" spans="1:32" ht="18" customHeight="1" x14ac:dyDescent="0.3">
      <c r="A100" s="1" t="s">
        <v>40</v>
      </c>
      <c r="B100" s="8" t="s">
        <v>252</v>
      </c>
      <c r="C100" s="7"/>
      <c r="D100" s="7">
        <v>11.900000000000006</v>
      </c>
      <c r="E100" s="7">
        <v>0.49999999999998579</v>
      </c>
      <c r="F100" s="7">
        <v>2.2000000000000028</v>
      </c>
      <c r="G100" s="7">
        <v>1.9999999999999858</v>
      </c>
      <c r="H100" s="7">
        <v>-2.2999999999999829</v>
      </c>
      <c r="I100" s="7">
        <v>-1.2000000000000171</v>
      </c>
      <c r="J100" s="7">
        <v>-1.2000000000000171</v>
      </c>
      <c r="K100" s="7">
        <v>0</v>
      </c>
      <c r="L100" s="7">
        <v>2.8000000000000256</v>
      </c>
      <c r="M100" s="7">
        <v>0.10990195022088756</v>
      </c>
      <c r="N100" s="7">
        <v>-0.3982262786292381</v>
      </c>
      <c r="O100" s="7">
        <v>2.1433511270558654</v>
      </c>
      <c r="P100" s="7">
        <v>3.2292873351635052</v>
      </c>
      <c r="Q100" s="7">
        <v>2.892302977964718</v>
      </c>
      <c r="R100" s="7">
        <v>1.1533697484110519</v>
      </c>
      <c r="S100" s="7">
        <v>3.846900197397062</v>
      </c>
      <c r="T100" s="7">
        <v>-5.4899029601699567E-2</v>
      </c>
      <c r="U100" s="7">
        <v>1.1893157804058916</v>
      </c>
      <c r="V100" s="7">
        <v>1.7447163018267275</v>
      </c>
      <c r="W100" s="7">
        <v>1.4229685136552916</v>
      </c>
      <c r="X100" s="7">
        <v>2.255346257268215</v>
      </c>
      <c r="Y100" s="7">
        <v>0.21161132923950277</v>
      </c>
      <c r="Z100" s="7">
        <v>2.9801578604135415</v>
      </c>
      <c r="AA100" s="7">
        <v>2.146570532917309</v>
      </c>
      <c r="AB100" s="7">
        <v>0.18435894242840334</v>
      </c>
      <c r="AC100" s="7">
        <v>2.3928291719990398</v>
      </c>
      <c r="AD100" s="7">
        <f t="shared" si="7"/>
        <v>-6.0274689848024963</v>
      </c>
      <c r="AE100" s="7">
        <f t="shared" si="7"/>
        <v>5.8248711951801795</v>
      </c>
      <c r="AF100" s="7">
        <f t="shared" si="7"/>
        <v>7.492813732156975</v>
      </c>
    </row>
    <row r="101" spans="1:32" ht="18" customHeight="1" x14ac:dyDescent="0.3">
      <c r="A101" s="1" t="s">
        <v>50</v>
      </c>
      <c r="B101" s="8" t="s">
        <v>253</v>
      </c>
      <c r="C101" s="7"/>
      <c r="D101" s="7">
        <v>4.4671668732910348</v>
      </c>
      <c r="E101" s="7">
        <v>7.9588965957306783</v>
      </c>
      <c r="F101" s="7">
        <v>7.8108036613220975</v>
      </c>
      <c r="G101" s="7">
        <v>6.278476731517074</v>
      </c>
      <c r="H101" s="7">
        <v>20.157243270945699</v>
      </c>
      <c r="I101" s="7">
        <v>5.2653785374299389</v>
      </c>
      <c r="J101" s="7">
        <v>8.9570679197010321</v>
      </c>
      <c r="K101" s="7">
        <v>7.8709422081857383</v>
      </c>
      <c r="L101" s="7">
        <v>5.8380343619740529</v>
      </c>
      <c r="M101" s="7">
        <v>9.3165757718706175</v>
      </c>
      <c r="N101" s="7">
        <v>12.42549376119841</v>
      </c>
      <c r="O101" s="7">
        <v>8.6864260682136347</v>
      </c>
      <c r="P101" s="7">
        <v>4.9821799609847517</v>
      </c>
      <c r="Q101" s="7">
        <v>4.3171263534499644</v>
      </c>
      <c r="R101" s="7">
        <v>1.325665696762286</v>
      </c>
      <c r="S101" s="7">
        <v>6.1489621256482394</v>
      </c>
      <c r="T101" s="7">
        <v>1.7145068307710574</v>
      </c>
      <c r="U101" s="7">
        <v>1.9415166843875511</v>
      </c>
      <c r="V101" s="7">
        <v>1.9214114946039444</v>
      </c>
      <c r="W101" s="7">
        <v>2.1246926963325024</v>
      </c>
      <c r="X101" s="7">
        <v>0.49254682350267842</v>
      </c>
      <c r="Y101" s="7">
        <v>0.66422279893771474</v>
      </c>
      <c r="Z101" s="7">
        <v>1.3404138765548765</v>
      </c>
      <c r="AA101" s="7">
        <v>4.9326473119802614</v>
      </c>
      <c r="AB101" s="7">
        <v>4.6534687059276933</v>
      </c>
      <c r="AC101" s="7">
        <v>2.9585495596836608</v>
      </c>
      <c r="AD101" s="7">
        <f t="shared" si="7"/>
        <v>3.6090187231089317</v>
      </c>
      <c r="AE101" s="7">
        <f t="shared" si="7"/>
        <v>1.7976360935134039</v>
      </c>
      <c r="AF101" s="7">
        <f t="shared" si="7"/>
        <v>2.3704526503639016</v>
      </c>
    </row>
    <row r="102" spans="1:32" ht="18" customHeight="1" x14ac:dyDescent="0.3">
      <c r="A102" s="1" t="s">
        <v>7</v>
      </c>
      <c r="B102" s="8" t="s">
        <v>254</v>
      </c>
      <c r="C102" s="7"/>
      <c r="D102" s="7">
        <v>0.99664843884153242</v>
      </c>
      <c r="E102" s="7">
        <v>0.84209738390505606</v>
      </c>
      <c r="F102" s="7">
        <v>1.9311658749263927</v>
      </c>
      <c r="G102" s="7">
        <v>0.7889019697992552</v>
      </c>
      <c r="H102" s="7">
        <v>-0.74826335722615056</v>
      </c>
      <c r="I102" s="7">
        <v>-0.85349660666909699</v>
      </c>
      <c r="J102" s="7">
        <v>-0.92631860896005946</v>
      </c>
      <c r="K102" s="7">
        <v>-0.93422851049179201</v>
      </c>
      <c r="L102" s="7">
        <v>0.7163760332172302</v>
      </c>
      <c r="M102" s="7">
        <v>2.7672725367974493</v>
      </c>
      <c r="N102" s="7">
        <v>1.9134219875326579</v>
      </c>
      <c r="O102" s="7">
        <v>4.3080416310321965</v>
      </c>
      <c r="P102" s="7">
        <v>1.9993629717136514</v>
      </c>
      <c r="Q102" s="7">
        <v>3.5974738128141155</v>
      </c>
      <c r="R102" s="7">
        <v>4.8154348913225675</v>
      </c>
      <c r="S102" s="7">
        <v>3.1506411612456304</v>
      </c>
      <c r="T102" s="7">
        <v>1.637361742848185</v>
      </c>
      <c r="U102" s="7">
        <v>4.2820845132858238</v>
      </c>
      <c r="V102" s="7">
        <v>2.7089710753962919</v>
      </c>
      <c r="W102" s="7">
        <v>3.9015577848636696</v>
      </c>
      <c r="X102" s="7">
        <v>3.0858113861006728</v>
      </c>
      <c r="Y102" s="7">
        <v>2.4857119665630591</v>
      </c>
      <c r="Z102" s="7">
        <v>1.9229167821544877</v>
      </c>
      <c r="AA102" s="7">
        <v>1.4013707652999301</v>
      </c>
      <c r="AB102" s="7">
        <v>1.9294242273923743</v>
      </c>
      <c r="AC102" s="7">
        <v>1.2560432520104143</v>
      </c>
      <c r="AD102" s="7">
        <f t="shared" si="7"/>
        <v>1.047141243689083</v>
      </c>
      <c r="AE102" s="7">
        <f t="shared" si="7"/>
        <v>-0.8436782115690562</v>
      </c>
      <c r="AF102" s="7">
        <f t="shared" si="7"/>
        <v>5.2654912417793298E-2</v>
      </c>
    </row>
    <row r="103" spans="1:32" ht="18" customHeight="1" x14ac:dyDescent="0.3">
      <c r="A103" s="1" t="s">
        <v>41</v>
      </c>
      <c r="B103" s="8" t="s">
        <v>255</v>
      </c>
      <c r="C103" s="7"/>
      <c r="D103" s="7"/>
      <c r="E103" s="7"/>
      <c r="F103" s="7">
        <v>-1.1339550657058197</v>
      </c>
      <c r="G103" s="7">
        <v>0.15542930646374487</v>
      </c>
      <c r="H103" s="7">
        <v>3.4365860725094706</v>
      </c>
      <c r="I103" s="7">
        <v>-2.4207569880968123</v>
      </c>
      <c r="J103" s="7">
        <v>-2.3574561403509051</v>
      </c>
      <c r="K103" s="7">
        <v>-2.5575519371139848</v>
      </c>
      <c r="L103" s="7">
        <v>-5.7936936916626536</v>
      </c>
      <c r="M103" s="7">
        <v>3.6297508087889128</v>
      </c>
      <c r="N103" s="7">
        <v>2.572910887789476</v>
      </c>
      <c r="O103" s="7">
        <v>6.5688296518336813</v>
      </c>
      <c r="P103" s="7">
        <v>1.8966098760280374</v>
      </c>
      <c r="Q103" s="7">
        <v>3.0864143109948543</v>
      </c>
      <c r="R103" s="7">
        <v>4.4143406380000556</v>
      </c>
      <c r="S103" s="7">
        <v>1.9145644539901383</v>
      </c>
      <c r="T103" s="7">
        <v>-5.7081325977705433E-2</v>
      </c>
      <c r="U103" s="7">
        <v>4.5300675590063406</v>
      </c>
      <c r="V103" s="7">
        <v>2.4693163519203125</v>
      </c>
      <c r="W103" s="7">
        <v>4.1226095390754551</v>
      </c>
      <c r="X103" s="7">
        <v>2.1744827089800793</v>
      </c>
      <c r="Y103" s="7">
        <v>3.7426726560949106</v>
      </c>
      <c r="Z103" s="7">
        <v>2.3495804400720317</v>
      </c>
      <c r="AA103" s="7">
        <v>1.9894147548795331</v>
      </c>
      <c r="AB103" s="7">
        <v>1.5564654764044832</v>
      </c>
      <c r="AC103" s="7">
        <v>1.8056449560035048E-2</v>
      </c>
      <c r="AD103" s="7">
        <f t="shared" si="7"/>
        <v>0.72771423888855225</v>
      </c>
      <c r="AE103" s="7">
        <f t="shared" si="7"/>
        <v>-1.3306064197343659</v>
      </c>
      <c r="AF103" s="7">
        <f t="shared" si="7"/>
        <v>0.5330565172939572</v>
      </c>
    </row>
    <row r="104" spans="1:32" ht="18" customHeight="1" x14ac:dyDescent="0.3">
      <c r="A104" s="1" t="s">
        <v>42</v>
      </c>
      <c r="B104" s="8" t="s">
        <v>256</v>
      </c>
      <c r="C104" s="7"/>
      <c r="D104" s="7"/>
      <c r="E104" s="7"/>
      <c r="F104" s="7">
        <v>3.0160982701939361</v>
      </c>
      <c r="G104" s="7">
        <v>2.2307900912397685</v>
      </c>
      <c r="H104" s="7">
        <v>0.32302221602293457</v>
      </c>
      <c r="I104" s="7">
        <v>-0.25526349099190782</v>
      </c>
      <c r="J104" s="7">
        <v>-0.57316892620717397</v>
      </c>
      <c r="K104" s="7">
        <v>-0.54881940012762698</v>
      </c>
      <c r="L104" s="7">
        <v>2.3592573579740019</v>
      </c>
      <c r="M104" s="7">
        <v>2.8210218368002415E-2</v>
      </c>
      <c r="N104" s="7">
        <v>2.0848783646865883</v>
      </c>
      <c r="O104" s="7">
        <v>3.7633143359970518</v>
      </c>
      <c r="P104" s="7">
        <v>4.8131299950100441</v>
      </c>
      <c r="Q104" s="7">
        <v>5.4105767776899256</v>
      </c>
      <c r="R104" s="7">
        <v>5.9347357922876256</v>
      </c>
      <c r="S104" s="7">
        <v>5.2423663462672039</v>
      </c>
      <c r="T104" s="7">
        <v>4.5635423543732685</v>
      </c>
      <c r="U104" s="7">
        <v>5.0163145926598816</v>
      </c>
      <c r="V104" s="7">
        <v>3.8133972061285419</v>
      </c>
      <c r="W104" s="7">
        <v>1.3533019210790798</v>
      </c>
      <c r="X104" s="7">
        <v>4.5314092510092081</v>
      </c>
      <c r="Y104" s="7">
        <v>-1.2456809404249043</v>
      </c>
      <c r="Z104" s="7">
        <v>-0.77520022657154186</v>
      </c>
      <c r="AA104" s="7">
        <v>-0.81775532553082542</v>
      </c>
      <c r="AB104" s="7">
        <v>2.0802453838894479</v>
      </c>
      <c r="AC104" s="7">
        <v>1.9886286163583407</v>
      </c>
      <c r="AD104" s="7">
        <f t="shared" si="7"/>
        <v>2.1542953604851505</v>
      </c>
      <c r="AE104" s="7">
        <f t="shared" si="7"/>
        <v>-0.11469126953079467</v>
      </c>
      <c r="AF104" s="7">
        <f t="shared" si="7"/>
        <v>0.41630411031871972</v>
      </c>
    </row>
    <row r="105" spans="1:32" ht="18" customHeight="1" x14ac:dyDescent="0.3">
      <c r="A105" s="1" t="s">
        <v>43</v>
      </c>
      <c r="B105" s="8" t="s">
        <v>257</v>
      </c>
      <c r="C105" s="7"/>
      <c r="D105" s="7">
        <v>-7.4953732264034585</v>
      </c>
      <c r="E105" s="7">
        <v>-5.7685895298432825</v>
      </c>
      <c r="F105" s="7">
        <v>1.5510733663599723</v>
      </c>
      <c r="G105" s="7">
        <v>3.5658284453220119</v>
      </c>
      <c r="H105" s="7">
        <v>-0.69457489772555903</v>
      </c>
      <c r="I105" s="7">
        <v>1.2302804152658098</v>
      </c>
      <c r="J105" s="7">
        <v>1.5875912408759092</v>
      </c>
      <c r="K105" s="7">
        <v>1.8430034129692956</v>
      </c>
      <c r="L105" s="7">
        <v>-5.3337096091435257</v>
      </c>
      <c r="M105" s="7">
        <v>9.6884781636607471</v>
      </c>
      <c r="N105" s="7">
        <v>1.437015898899304</v>
      </c>
      <c r="O105" s="7">
        <v>2.303493084162227</v>
      </c>
      <c r="P105" s="7">
        <v>0.58663826948995279</v>
      </c>
      <c r="Q105" s="7">
        <v>3.9596430111187573</v>
      </c>
      <c r="R105" s="7">
        <v>5.2724255291701922</v>
      </c>
      <c r="S105" s="7">
        <v>5.3941878212885968</v>
      </c>
      <c r="T105" s="7">
        <v>4.5147332327333487</v>
      </c>
      <c r="U105" s="7">
        <v>3.1399839519974648</v>
      </c>
      <c r="V105" s="7">
        <v>2.6354961671321178</v>
      </c>
      <c r="W105" s="7">
        <v>4.9965553250548709</v>
      </c>
      <c r="X105" s="7">
        <v>4.6174402096807512</v>
      </c>
      <c r="Y105" s="7">
        <v>1.5673796358059491</v>
      </c>
      <c r="Z105" s="7">
        <v>2.4585416548129189</v>
      </c>
      <c r="AA105" s="7">
        <v>1.1611014970027895</v>
      </c>
      <c r="AB105" s="7">
        <v>2.8517959705009588</v>
      </c>
      <c r="AC105" s="7">
        <v>4.1411566324131854</v>
      </c>
      <c r="AD105" s="7">
        <f t="shared" si="7"/>
        <v>1.2308316622736299</v>
      </c>
      <c r="AE105" s="7">
        <f t="shared" si="7"/>
        <v>-2.1167653849587964E-2</v>
      </c>
      <c r="AF105" s="7">
        <f t="shared" si="7"/>
        <v>-1.3723145911892232</v>
      </c>
    </row>
    <row r="106" spans="1:32" ht="18" customHeight="1" x14ac:dyDescent="0.3">
      <c r="A106" s="1" t="s">
        <v>460</v>
      </c>
      <c r="B106" s="8" t="s">
        <v>258</v>
      </c>
      <c r="C106" s="7"/>
      <c r="D106" s="7">
        <v>4.8709418197143037</v>
      </c>
      <c r="E106" s="7">
        <v>5.5170466411146322</v>
      </c>
      <c r="F106" s="7">
        <v>2.6582004265987251</v>
      </c>
      <c r="G106" s="7">
        <v>-3.2717766398590697E-2</v>
      </c>
      <c r="H106" s="7">
        <v>6.2112206616090191</v>
      </c>
      <c r="I106" s="7">
        <v>3.8691359071068234</v>
      </c>
      <c r="J106" s="7">
        <v>4.8180334557323476</v>
      </c>
      <c r="K106" s="7">
        <v>2.248266896060457</v>
      </c>
      <c r="L106" s="7">
        <v>2.4637525883771474</v>
      </c>
      <c r="M106" s="7">
        <v>5.5579361278451387</v>
      </c>
      <c r="N106" s="7">
        <v>1.7467405320215903</v>
      </c>
      <c r="O106" s="7">
        <v>3.7969232213473418</v>
      </c>
      <c r="P106" s="7">
        <v>5.221090569523156</v>
      </c>
      <c r="Q106" s="7">
        <v>5.5092517865265904</v>
      </c>
      <c r="R106" s="7">
        <v>3.7614349506986287</v>
      </c>
      <c r="S106" s="7">
        <v>-0.80501092048724843</v>
      </c>
      <c r="T106" s="7">
        <v>0.36901665371755143</v>
      </c>
      <c r="U106" s="7">
        <v>2.4670677193177113</v>
      </c>
      <c r="V106" s="7">
        <v>2.1322070453982889</v>
      </c>
      <c r="W106" s="7">
        <v>2.6103755393824883</v>
      </c>
      <c r="X106" s="7">
        <v>1.6644129713468061</v>
      </c>
      <c r="Y106" s="7">
        <v>0.86461796492838516</v>
      </c>
      <c r="Z106" s="7">
        <v>1.2386891530149882</v>
      </c>
      <c r="AA106" s="7">
        <v>1.3209143594789481</v>
      </c>
      <c r="AB106" s="7">
        <v>0.61287039909881003</v>
      </c>
      <c r="AC106" s="7">
        <v>1.3081089700631878</v>
      </c>
      <c r="AD106" s="7">
        <f t="shared" si="7"/>
        <v>-2.0641846958608454</v>
      </c>
      <c r="AE106" s="7">
        <f t="shared" si="7"/>
        <v>5.5896911325661165</v>
      </c>
      <c r="AF106" s="7">
        <f t="shared" si="7"/>
        <v>2.8377301667626114</v>
      </c>
    </row>
    <row r="107" spans="1:32" s="16" customFormat="1" ht="18" customHeight="1" x14ac:dyDescent="0.3">
      <c r="A107" s="2" t="s">
        <v>44</v>
      </c>
      <c r="B107" s="14" t="s">
        <v>259</v>
      </c>
      <c r="C107" s="11"/>
      <c r="D107" s="11">
        <v>3.3622818147777593</v>
      </c>
      <c r="E107" s="11">
        <v>4.7393182434954042</v>
      </c>
      <c r="F107" s="11">
        <v>4.1993853091140068</v>
      </c>
      <c r="G107" s="11">
        <v>2.271625110662896</v>
      </c>
      <c r="H107" s="11">
        <v>2.9666870326274619</v>
      </c>
      <c r="I107" s="11">
        <v>4.362735808377181</v>
      </c>
      <c r="J107" s="11">
        <v>4.5703419780506636</v>
      </c>
      <c r="K107" s="11">
        <v>3.7993255591010779</v>
      </c>
      <c r="L107" s="11">
        <v>4.0750180612186</v>
      </c>
      <c r="M107" s="11">
        <v>4.5014234679663758</v>
      </c>
      <c r="N107" s="11">
        <v>4.445779211948178</v>
      </c>
      <c r="O107" s="11">
        <v>5.2698522321246344</v>
      </c>
      <c r="P107" s="11">
        <v>6.3097361489657118</v>
      </c>
      <c r="Q107" s="11">
        <v>6.1030093309091029</v>
      </c>
      <c r="R107" s="11">
        <v>4.0230233107876359</v>
      </c>
      <c r="S107" s="11">
        <v>0.26179622900635025</v>
      </c>
      <c r="T107" s="11">
        <v>1.7452623373320364</v>
      </c>
      <c r="U107" s="11">
        <v>3.6996294723284677</v>
      </c>
      <c r="V107" s="11">
        <v>2.8700552468079081</v>
      </c>
      <c r="W107" s="11">
        <v>2.6710736600208662</v>
      </c>
      <c r="X107" s="11">
        <v>2.0397762532833497</v>
      </c>
      <c r="Y107" s="11">
        <v>1.5655687716363218</v>
      </c>
      <c r="Z107" s="11">
        <v>1.593864812404405</v>
      </c>
      <c r="AA107" s="11">
        <v>1.1491700199816961</v>
      </c>
      <c r="AB107" s="11">
        <v>2.0830893484944824</v>
      </c>
      <c r="AC107" s="11">
        <v>1.0221328137077705</v>
      </c>
      <c r="AD107" s="11">
        <f t="shared" si="7"/>
        <v>-4.3856287907649119</v>
      </c>
      <c r="AE107" s="11">
        <f t="shared" si="7"/>
        <v>3.9260751535262557</v>
      </c>
      <c r="AF107" s="11">
        <f t="shared" si="7"/>
        <v>3.5516082337950508</v>
      </c>
    </row>
    <row r="108" spans="1:32" s="16" customFormat="1" ht="18" customHeight="1" x14ac:dyDescent="0.3">
      <c r="A108" s="2" t="s">
        <v>381</v>
      </c>
      <c r="B108" s="14" t="s">
        <v>260</v>
      </c>
      <c r="C108" s="11"/>
      <c r="D108" s="11">
        <v>3</v>
      </c>
      <c r="E108" s="11">
        <v>3</v>
      </c>
      <c r="F108" s="11">
        <v>4.2000000000000028</v>
      </c>
      <c r="G108" s="11">
        <v>2.6000000000000085</v>
      </c>
      <c r="H108" s="11">
        <v>0.69999999999998863</v>
      </c>
      <c r="I108" s="11">
        <v>2.6999999999999886</v>
      </c>
      <c r="J108" s="11">
        <v>4.4000000000000057</v>
      </c>
      <c r="K108" s="11">
        <v>2.8999999999999915</v>
      </c>
      <c r="L108" s="11">
        <v>3.8004202858745515</v>
      </c>
      <c r="M108" s="11">
        <v>2.98146961810329</v>
      </c>
      <c r="N108" s="11">
        <v>4.4976774203169043</v>
      </c>
      <c r="O108" s="11">
        <v>5.3124294107519177</v>
      </c>
      <c r="P108" s="11">
        <v>5.5261735541941306</v>
      </c>
      <c r="Q108" s="11">
        <v>5.4110413759780585</v>
      </c>
      <c r="R108" s="11">
        <v>3.2868340401396523</v>
      </c>
      <c r="S108" s="11">
        <v>-1.4307154270698561</v>
      </c>
      <c r="T108" s="11">
        <v>2.9210108953591885</v>
      </c>
      <c r="U108" s="11">
        <v>3.0886207901330067</v>
      </c>
      <c r="V108" s="11">
        <v>2.271084067116135</v>
      </c>
      <c r="W108" s="11">
        <v>2.5093457919988111</v>
      </c>
      <c r="X108" s="11">
        <v>1.5353398588089533</v>
      </c>
      <c r="Y108" s="11">
        <v>1.149577373690164</v>
      </c>
      <c r="Z108" s="11">
        <v>0.82596439779429431</v>
      </c>
      <c r="AA108" s="11">
        <v>1.1606910085703248</v>
      </c>
      <c r="AB108" s="11">
        <v>1.640211532782331</v>
      </c>
      <c r="AC108" s="11">
        <v>0.21922387495452256</v>
      </c>
      <c r="AD108" s="11">
        <f t="shared" si="7"/>
        <v>-5.7867021706560422</v>
      </c>
      <c r="AE108" s="11">
        <f t="shared" si="7"/>
        <v>4.5257665912871659</v>
      </c>
      <c r="AF108" s="11">
        <f t="shared" si="7"/>
        <v>2.1243740928473613</v>
      </c>
    </row>
    <row r="109" spans="1:32" s="16" customFormat="1" ht="18" customHeight="1" x14ac:dyDescent="0.3">
      <c r="A109" s="1" t="s">
        <v>46</v>
      </c>
      <c r="B109" s="8" t="s">
        <v>261</v>
      </c>
      <c r="C109" s="7"/>
      <c r="D109" s="7">
        <v>5.7698266717652444</v>
      </c>
      <c r="E109" s="7">
        <v>4.7734375274999081</v>
      </c>
      <c r="F109" s="7">
        <v>4.8765938500957589</v>
      </c>
      <c r="G109" s="7">
        <v>2.9470316404251093</v>
      </c>
      <c r="H109" s="7">
        <v>-1.0864545100516523</v>
      </c>
      <c r="I109" s="7">
        <v>-0.44604265975888779</v>
      </c>
      <c r="J109" s="7">
        <v>1.6671297306633477</v>
      </c>
      <c r="K109" s="7">
        <v>1.4837842575564935</v>
      </c>
      <c r="L109" s="7">
        <v>2.7435224282680508</v>
      </c>
      <c r="M109" s="7">
        <v>2.6915367411522766</v>
      </c>
      <c r="N109" s="7">
        <v>5.0072491511274961</v>
      </c>
      <c r="O109" s="7">
        <v>4.9968022856186565</v>
      </c>
      <c r="P109" s="7">
        <v>6.2202918021028637</v>
      </c>
      <c r="Q109" s="7">
        <v>4.9354195972954926</v>
      </c>
      <c r="R109" s="7">
        <v>2.3072235872235893</v>
      </c>
      <c r="S109" s="7">
        <v>-2.4961190267594873</v>
      </c>
      <c r="T109" s="7">
        <v>4.115500417737266</v>
      </c>
      <c r="U109" s="7">
        <v>3.9796965074510524</v>
      </c>
      <c r="V109" s="7">
        <v>3.5386834608488442</v>
      </c>
      <c r="W109" s="7">
        <v>2.2506468510972155</v>
      </c>
      <c r="X109" s="7">
        <v>0.26433949711872629</v>
      </c>
      <c r="Y109" s="7">
        <v>2.8353164708667862</v>
      </c>
      <c r="Z109" s="7">
        <v>-0.86745848216416732</v>
      </c>
      <c r="AA109" s="7">
        <v>1.0932241204932893</v>
      </c>
      <c r="AB109" s="7">
        <v>0.80039026348804043</v>
      </c>
      <c r="AC109" s="7">
        <v>0.60846185970395084</v>
      </c>
      <c r="AD109" s="7">
        <f>AD54/AC54*100-100</f>
        <v>-9.7867052977200757</v>
      </c>
      <c r="AE109" s="7">
        <f>AE54/AD54*100-100</f>
        <v>7.6329663813346542</v>
      </c>
      <c r="AF109" s="7">
        <f>AF54/AE54*100-100</f>
        <v>1.5412584482047436</v>
      </c>
    </row>
    <row r="110" spans="1:32" s="16" customFormat="1" ht="18" customHeight="1" x14ac:dyDescent="0.3">
      <c r="A110" s="1" t="s">
        <v>47</v>
      </c>
      <c r="B110" s="8" t="s">
        <v>262</v>
      </c>
      <c r="C110" s="7"/>
      <c r="D110" s="7">
        <v>4.2453978396468983</v>
      </c>
      <c r="E110" s="7">
        <v>9.3862420735403731</v>
      </c>
      <c r="F110" s="7">
        <v>6.3700768491832207</v>
      </c>
      <c r="G110" s="7">
        <v>1.3652925940560294</v>
      </c>
      <c r="H110" s="7">
        <v>-5.570129307678144</v>
      </c>
      <c r="I110" s="7">
        <v>0.42194369279332022</v>
      </c>
      <c r="J110" s="7">
        <v>7.9330075487209513</v>
      </c>
      <c r="K110" s="7">
        <v>5.5582421568034022</v>
      </c>
      <c r="L110" s="7">
        <v>4.1609162491058669</v>
      </c>
      <c r="M110" s="7">
        <v>5.0722685564431345</v>
      </c>
      <c r="N110" s="7">
        <v>8.7061852163852365</v>
      </c>
      <c r="O110" s="7">
        <v>12.415525905389018</v>
      </c>
      <c r="P110" s="7">
        <v>4.1921987057983188</v>
      </c>
      <c r="Q110" s="7">
        <v>5.7601729026981872</v>
      </c>
      <c r="R110" s="7">
        <v>-2.5681963074524816</v>
      </c>
      <c r="S110" s="7">
        <v>-7.4147581184423643</v>
      </c>
      <c r="T110" s="7">
        <v>9.4936799644526104</v>
      </c>
      <c r="U110" s="7">
        <v>6.8277915526274313</v>
      </c>
      <c r="V110" s="7">
        <v>3.1430765115137973</v>
      </c>
      <c r="W110" s="7">
        <v>1.5408382378149383</v>
      </c>
      <c r="X110" s="7">
        <v>-1.4272757613262996</v>
      </c>
      <c r="Y110" s="7">
        <v>-0.30452840486502453</v>
      </c>
      <c r="Z110" s="7">
        <v>-3.7616033402722735</v>
      </c>
      <c r="AA110" s="7">
        <v>-0.63376112427620512</v>
      </c>
      <c r="AB110" s="7">
        <v>1.1427601956744127</v>
      </c>
      <c r="AC110" s="7">
        <v>-0.71116495446563022</v>
      </c>
      <c r="AD110" s="7">
        <f>AD55/AC55*100-100</f>
        <v>-13.329361674397347</v>
      </c>
      <c r="AE110" s="7">
        <f t="shared" si="7"/>
        <v>-13.091062022234297</v>
      </c>
      <c r="AF110" s="7">
        <f t="shared" si="7"/>
        <v>7.4945086595092505</v>
      </c>
    </row>
    <row r="111" spans="1:32" s="16" customFormat="1" ht="18" customHeight="1" x14ac:dyDescent="0.3">
      <c r="A111" s="2" t="s">
        <v>9</v>
      </c>
      <c r="B111" s="14" t="s">
        <v>263</v>
      </c>
      <c r="C111" s="11"/>
      <c r="D111" s="11">
        <v>3.2000000000000313</v>
      </c>
      <c r="E111" s="11">
        <v>3.0999999999999517</v>
      </c>
      <c r="F111" s="11">
        <v>4.2999999999999972</v>
      </c>
      <c r="G111" s="11">
        <v>2.6000000000000227</v>
      </c>
      <c r="H111" s="11">
        <v>0.49999999999998579</v>
      </c>
      <c r="I111" s="11">
        <v>2.4000000000000057</v>
      </c>
      <c r="J111" s="11">
        <v>4.2000000000000313</v>
      </c>
      <c r="K111" s="11">
        <v>2.6999999999999886</v>
      </c>
      <c r="L111" s="11">
        <v>3.7003744034342958</v>
      </c>
      <c r="M111" s="11">
        <v>2.9490754669025563</v>
      </c>
      <c r="N111" s="11">
        <v>4.5545599068036609</v>
      </c>
      <c r="O111" s="11">
        <v>5.2770519743303765</v>
      </c>
      <c r="P111" s="11">
        <v>5.6038064578406477</v>
      </c>
      <c r="Q111" s="11">
        <v>5.3604740546296483</v>
      </c>
      <c r="R111" s="11">
        <v>3.1910438852388552</v>
      </c>
      <c r="S111" s="11">
        <v>-1.5380891344565413</v>
      </c>
      <c r="T111" s="11">
        <v>3.0397328819733218</v>
      </c>
      <c r="U111" s="11">
        <v>3.1685562788890991</v>
      </c>
      <c r="V111" s="11">
        <v>2.3962323843987861</v>
      </c>
      <c r="W111" s="11">
        <v>2.4854680089647587</v>
      </c>
      <c r="X111" s="11">
        <v>1.4138264512349394</v>
      </c>
      <c r="Y111" s="11">
        <v>1.3218622371000635</v>
      </c>
      <c r="Z111" s="11">
        <v>0.66455230785689423</v>
      </c>
      <c r="AA111" s="11">
        <v>1.157946951147153</v>
      </c>
      <c r="AB111" s="11">
        <v>1.5572897600379463</v>
      </c>
      <c r="AC111" s="11">
        <v>0.25990572794904665</v>
      </c>
      <c r="AD111" s="11">
        <f>AD56/AC56*100-100</f>
        <v>-6.1689251470267124</v>
      </c>
      <c r="AE111" s="11">
        <f t="shared" si="7"/>
        <v>4.8586481620396427</v>
      </c>
      <c r="AF111" s="11">
        <f t="shared" si="7"/>
        <v>2.0581366170490583</v>
      </c>
    </row>
    <row r="112" spans="1:32" ht="18" customHeight="1" x14ac:dyDescent="0.3">
      <c r="A112" s="2"/>
      <c r="B112" s="2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8" customHeight="1" x14ac:dyDescent="0.3">
      <c r="A113" s="1" t="s">
        <v>63</v>
      </c>
      <c r="B113" s="1"/>
      <c r="C113" s="5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s="31" customFormat="1" ht="18" customHeight="1" x14ac:dyDescent="0.3"/>
    <row r="115" spans="1:32" s="31" customFormat="1" ht="18" customHeight="1" x14ac:dyDescent="0.3"/>
    <row r="116" spans="1:32" s="31" customFormat="1" ht="18" customHeight="1" x14ac:dyDescent="0.3"/>
    <row r="117" spans="1:32" s="31" customFormat="1" ht="18" customHeight="1" x14ac:dyDescent="0.3"/>
    <row r="118" spans="1:32" s="31" customFormat="1" ht="18" customHeight="1" x14ac:dyDescent="0.3"/>
    <row r="119" spans="1:32" s="31" customFormat="1" ht="18" customHeight="1" x14ac:dyDescent="0.3"/>
    <row r="120" spans="1:32" s="31" customFormat="1" ht="18" customHeight="1" x14ac:dyDescent="0.3"/>
    <row r="121" spans="1:32" s="31" customFormat="1" ht="18" customHeight="1" x14ac:dyDescent="0.3"/>
    <row r="122" spans="1:32" s="31" customFormat="1" ht="18" customHeight="1" x14ac:dyDescent="0.3"/>
    <row r="123" spans="1:32" s="31" customFormat="1" ht="18" customHeight="1" x14ac:dyDescent="0.3"/>
    <row r="124" spans="1:32" s="31" customFormat="1" ht="18" customHeight="1" x14ac:dyDescent="0.3"/>
    <row r="125" spans="1:32" s="31" customFormat="1" ht="18" customHeight="1" x14ac:dyDescent="0.3"/>
    <row r="126" spans="1:32" s="31" customFormat="1" ht="18" customHeight="1" x14ac:dyDescent="0.3"/>
    <row r="127" spans="1:32" s="31" customFormat="1" ht="18" customHeight="1" x14ac:dyDescent="0.3"/>
    <row r="128" spans="1:32" s="31" customFormat="1" ht="18" customHeight="1" x14ac:dyDescent="0.3"/>
    <row r="129" spans="32:32" s="31" customFormat="1" ht="18" customHeight="1" x14ac:dyDescent="0.3"/>
    <row r="130" spans="32:32" s="31" customFormat="1" ht="18" customHeight="1" x14ac:dyDescent="0.3"/>
    <row r="131" spans="32:32" s="31" customFormat="1" ht="18" customHeight="1" x14ac:dyDescent="0.3"/>
    <row r="132" spans="32:32" s="31" customFormat="1" ht="18" customHeight="1" x14ac:dyDescent="0.3"/>
    <row r="133" spans="32:32" ht="18" customHeight="1" x14ac:dyDescent="0.3">
      <c r="AF133" s="8"/>
    </row>
    <row r="134" spans="32:32" ht="18" customHeight="1" x14ac:dyDescent="0.3">
      <c r="AF134" s="8"/>
    </row>
    <row r="135" spans="32:32" ht="18" customHeight="1" x14ac:dyDescent="0.3">
      <c r="AF135" s="8"/>
    </row>
    <row r="136" spans="32:32" ht="18" customHeight="1" x14ac:dyDescent="0.3">
      <c r="AF136" s="8"/>
    </row>
    <row r="137" spans="32:32" ht="18" customHeight="1" x14ac:dyDescent="0.3">
      <c r="AF137" s="8"/>
    </row>
    <row r="138" spans="32:32" ht="18" customHeight="1" x14ac:dyDescent="0.3">
      <c r="AF138" s="8"/>
    </row>
    <row r="139" spans="32:32" ht="18" customHeight="1" x14ac:dyDescent="0.3">
      <c r="AF139" s="8"/>
    </row>
    <row r="140" spans="32:32" ht="18" customHeight="1" x14ac:dyDescent="0.3">
      <c r="AF140" s="8"/>
    </row>
    <row r="141" spans="32:32" ht="18" customHeight="1" x14ac:dyDescent="0.3">
      <c r="AF141" s="8"/>
    </row>
    <row r="142" spans="32:32" ht="18" customHeight="1" x14ac:dyDescent="0.3">
      <c r="AF142" s="8"/>
    </row>
    <row r="143" spans="32:32" ht="18" customHeight="1" x14ac:dyDescent="0.3">
      <c r="AF143" s="8"/>
    </row>
    <row r="144" spans="32:32" ht="18" customHeight="1" x14ac:dyDescent="0.3">
      <c r="AF144" s="8"/>
    </row>
    <row r="145" spans="32:32" ht="18" customHeight="1" x14ac:dyDescent="0.3">
      <c r="AF145" s="8"/>
    </row>
    <row r="146" spans="32:32" ht="18" customHeight="1" x14ac:dyDescent="0.3">
      <c r="AF146" s="8"/>
    </row>
    <row r="147" spans="32:32" ht="18" customHeight="1" x14ac:dyDescent="0.3">
      <c r="AF147" s="8"/>
    </row>
    <row r="148" spans="32:32" ht="18" customHeight="1" x14ac:dyDescent="0.3">
      <c r="AF148" s="8"/>
    </row>
    <row r="149" spans="32:32" ht="18" customHeight="1" x14ac:dyDescent="0.3">
      <c r="AF149" s="8"/>
    </row>
    <row r="150" spans="32:32" ht="18" customHeight="1" x14ac:dyDescent="0.3">
      <c r="AF150" s="8"/>
    </row>
    <row r="151" spans="32:32" ht="18" customHeight="1" x14ac:dyDescent="0.3">
      <c r="AF151" s="8"/>
    </row>
    <row r="152" spans="32:32" ht="18" customHeight="1" x14ac:dyDescent="0.3">
      <c r="AF152" s="8"/>
    </row>
    <row r="153" spans="32:32" ht="18" customHeight="1" x14ac:dyDescent="0.3">
      <c r="AF153" s="8"/>
    </row>
    <row r="154" spans="32:32" ht="18" customHeight="1" x14ac:dyDescent="0.3">
      <c r="AF154" s="8"/>
    </row>
    <row r="155" spans="32:32" ht="18" customHeight="1" x14ac:dyDescent="0.3">
      <c r="AF155" s="8"/>
    </row>
    <row r="156" spans="32:32" ht="18" customHeight="1" x14ac:dyDescent="0.3">
      <c r="AF156" s="8"/>
    </row>
    <row r="157" spans="32:32" ht="18" customHeight="1" x14ac:dyDescent="0.3">
      <c r="AF157" s="8"/>
    </row>
    <row r="158" spans="32:32" ht="18" customHeight="1" x14ac:dyDescent="0.3">
      <c r="AF158" s="8"/>
    </row>
    <row r="159" spans="32:32" ht="18" customHeight="1" x14ac:dyDescent="0.3">
      <c r="AF159" s="8"/>
    </row>
    <row r="160" spans="32:32" ht="18" customHeight="1" x14ac:dyDescent="0.3">
      <c r="AF160" s="8"/>
    </row>
    <row r="161" spans="32:32" ht="18" customHeight="1" x14ac:dyDescent="0.3">
      <c r="AF161" s="8"/>
    </row>
    <row r="162" spans="32:32" ht="18" customHeight="1" x14ac:dyDescent="0.3">
      <c r="AF162" s="8"/>
    </row>
    <row r="163" spans="32:32" ht="18" customHeight="1" x14ac:dyDescent="0.3">
      <c r="AF163" s="8"/>
    </row>
    <row r="164" spans="32:32" ht="18" customHeight="1" x14ac:dyDescent="0.3">
      <c r="AF164" s="8"/>
    </row>
    <row r="165" spans="32:32" ht="18" customHeight="1" x14ac:dyDescent="0.3">
      <c r="AF165" s="8"/>
    </row>
    <row r="166" spans="32:32" ht="18" customHeight="1" x14ac:dyDescent="0.3">
      <c r="AF166" s="8"/>
    </row>
    <row r="167" spans="32:32" ht="18" customHeight="1" x14ac:dyDescent="0.3">
      <c r="AF167" s="8"/>
    </row>
    <row r="168" spans="32:32" ht="18" customHeight="1" x14ac:dyDescent="0.3">
      <c r="AF168" s="8"/>
    </row>
    <row r="169" spans="32:32" ht="18" customHeight="1" x14ac:dyDescent="0.3">
      <c r="AF169" s="8"/>
    </row>
    <row r="170" spans="32:32" ht="18" customHeight="1" x14ac:dyDescent="0.3">
      <c r="AF170" s="8"/>
    </row>
    <row r="171" spans="32:32" ht="18" customHeight="1" x14ac:dyDescent="0.3">
      <c r="AF171" s="8"/>
    </row>
    <row r="172" spans="32:32" ht="18" customHeight="1" x14ac:dyDescent="0.3">
      <c r="AF172" s="8"/>
    </row>
    <row r="173" spans="32:32" ht="18" customHeight="1" x14ac:dyDescent="0.3">
      <c r="AF173" s="8"/>
    </row>
    <row r="174" spans="32:32" ht="18" customHeight="1" x14ac:dyDescent="0.3">
      <c r="AF174" s="8"/>
    </row>
    <row r="175" spans="32:32" ht="18" customHeight="1" x14ac:dyDescent="0.3">
      <c r="AF175" s="8"/>
    </row>
    <row r="176" spans="32:32" ht="18" customHeight="1" x14ac:dyDescent="0.3">
      <c r="AF176" s="8"/>
    </row>
    <row r="177" spans="32:32" ht="18" customHeight="1" x14ac:dyDescent="0.3">
      <c r="AF177" s="8"/>
    </row>
    <row r="178" spans="32:32" ht="18" customHeight="1" x14ac:dyDescent="0.3">
      <c r="AF178" s="8"/>
    </row>
    <row r="179" spans="32:32" ht="18" customHeight="1" x14ac:dyDescent="0.3">
      <c r="AF179" s="8"/>
    </row>
    <row r="180" spans="32:32" ht="18" customHeight="1" x14ac:dyDescent="0.3">
      <c r="AF180" s="8"/>
    </row>
    <row r="181" spans="32:32" ht="18" customHeight="1" x14ac:dyDescent="0.3">
      <c r="AF181" s="8"/>
    </row>
    <row r="182" spans="32:32" ht="18" customHeight="1" x14ac:dyDescent="0.3">
      <c r="AF182" s="8"/>
    </row>
    <row r="183" spans="32:32" ht="18" customHeight="1" x14ac:dyDescent="0.3">
      <c r="AF183" s="8"/>
    </row>
    <row r="184" spans="32:32" ht="18" customHeight="1" x14ac:dyDescent="0.3">
      <c r="AF184" s="8"/>
    </row>
    <row r="185" spans="32:32" ht="18" customHeight="1" x14ac:dyDescent="0.3">
      <c r="AF185" s="8"/>
    </row>
    <row r="186" spans="32:32" ht="18" customHeight="1" x14ac:dyDescent="0.3">
      <c r="AF186" s="8"/>
    </row>
    <row r="187" spans="32:32" ht="18" customHeight="1" x14ac:dyDescent="0.3">
      <c r="AF187" s="8"/>
    </row>
    <row r="188" spans="32:32" ht="18" customHeight="1" x14ac:dyDescent="0.3">
      <c r="AF188" s="8"/>
    </row>
    <row r="189" spans="32:32" ht="18" customHeight="1" x14ac:dyDescent="0.3">
      <c r="AF189" s="8"/>
    </row>
    <row r="190" spans="32:32" ht="18" customHeight="1" x14ac:dyDescent="0.3">
      <c r="AF190" s="8"/>
    </row>
    <row r="191" spans="32:32" ht="18" customHeight="1" x14ac:dyDescent="0.3">
      <c r="AF191" s="8"/>
    </row>
    <row r="192" spans="32:3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</sheetData>
  <printOptions gridLines="1"/>
  <pageMargins left="0.78740157480314965" right="0.78740157480314965" top="0.78740157480314965" bottom="0.78740157480314965" header="0.31496062992125984" footer="0.31496062992125984"/>
  <pageSetup paperSize="9" scale="70" fitToHeight="2" orientation="portrait" r:id="rId1"/>
  <headerFooter>
    <oddFooter>&amp;L&amp;"Arial,Regular"&amp;10&amp;A&amp;R&amp;"Arial,Regular"&amp;10Statistics South Africa</oddFooter>
  </headerFooter>
  <rowBreaks count="1" manualBreakCount="1">
    <brk id="57" min="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97"/>
  <sheetViews>
    <sheetView zoomScaleNormal="100" workbookViewId="0">
      <selection activeCell="AE5" sqref="AE5"/>
    </sheetView>
  </sheetViews>
  <sheetFormatPr defaultColWidth="9.109375" defaultRowHeight="13.2" x14ac:dyDescent="0.3"/>
  <cols>
    <col min="1" max="1" width="51.44140625" style="8" customWidth="1"/>
    <col min="2" max="2" width="15.5546875" style="8" hidden="1" customWidth="1"/>
    <col min="3" max="19" width="13.44140625" style="8" hidden="1" customWidth="1"/>
    <col min="20" max="30" width="13.44140625" style="15" hidden="1" customWidth="1"/>
    <col min="31" max="33" width="10.88671875" style="15" customWidth="1"/>
    <col min="34" max="35" width="13.109375" style="15" bestFit="1" customWidth="1"/>
    <col min="36" max="16384" width="9.109375" style="15"/>
  </cols>
  <sheetData>
    <row r="1" spans="1:40" s="16" customFormat="1" ht="18" customHeight="1" x14ac:dyDescent="0.3">
      <c r="A1" s="14" t="s">
        <v>14</v>
      </c>
      <c r="B1" s="8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40" ht="18" customHeight="1" x14ac:dyDescent="0.3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40" ht="18" customHeight="1" x14ac:dyDescent="0.3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40" ht="18" customHeight="1" x14ac:dyDescent="0.3">
      <c r="A4" s="14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40" ht="18" customHeight="1" x14ac:dyDescent="0.3">
      <c r="A5" s="8" t="s">
        <v>13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40" s="16" customFormat="1" ht="18" customHeight="1" x14ac:dyDescent="0.3">
      <c r="A6" s="8" t="s">
        <v>10</v>
      </c>
      <c r="B6" s="8"/>
      <c r="C6" s="12">
        <v>1993</v>
      </c>
      <c r="D6" s="12">
        <v>1994</v>
      </c>
      <c r="E6" s="12">
        <v>1995</v>
      </c>
      <c r="F6" s="12">
        <v>1996</v>
      </c>
      <c r="G6" s="12">
        <v>1997</v>
      </c>
      <c r="H6" s="12">
        <v>1998</v>
      </c>
      <c r="I6" s="12">
        <v>1999</v>
      </c>
      <c r="J6" s="12">
        <v>2000</v>
      </c>
      <c r="K6" s="12">
        <v>2001</v>
      </c>
      <c r="L6" s="12">
        <v>2002</v>
      </c>
      <c r="M6" s="12">
        <v>2003</v>
      </c>
      <c r="N6" s="12">
        <v>2004</v>
      </c>
      <c r="O6" s="12">
        <v>2005</v>
      </c>
      <c r="P6" s="12">
        <v>2006</v>
      </c>
      <c r="Q6" s="12">
        <v>2007</v>
      </c>
      <c r="R6" s="12">
        <v>2008</v>
      </c>
      <c r="S6" s="12">
        <v>2009</v>
      </c>
      <c r="T6" s="12">
        <v>2010</v>
      </c>
      <c r="U6" s="12">
        <v>2011</v>
      </c>
      <c r="V6" s="12">
        <v>2012</v>
      </c>
      <c r="W6" s="12">
        <v>2013</v>
      </c>
      <c r="X6" s="12">
        <v>2014</v>
      </c>
      <c r="Y6" s="12">
        <v>2015</v>
      </c>
      <c r="Z6" s="12">
        <v>2016</v>
      </c>
      <c r="AA6" s="12">
        <v>2017</v>
      </c>
      <c r="AB6" s="12">
        <v>2018</v>
      </c>
      <c r="AC6" s="12">
        <v>2019</v>
      </c>
      <c r="AD6" s="12">
        <v>2020</v>
      </c>
      <c r="AE6" s="12">
        <v>2021</v>
      </c>
      <c r="AF6" s="12">
        <v>2022</v>
      </c>
    </row>
    <row r="7" spans="1:40" ht="18" customHeight="1" x14ac:dyDescent="0.3"/>
    <row r="8" spans="1:40" ht="18" customHeight="1" x14ac:dyDescent="0.3">
      <c r="A8" s="19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/>
      <c r="AF8" s="17"/>
      <c r="AG8" s="17"/>
    </row>
    <row r="9" spans="1:40" ht="18" customHeight="1" x14ac:dyDescent="0.3">
      <c r="A9" s="20" t="s">
        <v>370</v>
      </c>
      <c r="B9" s="8" t="s">
        <v>115</v>
      </c>
      <c r="C9" s="9">
        <v>40337.478077474276</v>
      </c>
      <c r="D9" s="9">
        <v>48085.955482957826</v>
      </c>
      <c r="E9" s="9">
        <v>49646.53277156972</v>
      </c>
      <c r="F9" s="9">
        <v>60609.104327737055</v>
      </c>
      <c r="G9" s="9">
        <v>65058.594685776203</v>
      </c>
      <c r="H9" s="9">
        <v>68595.329438343018</v>
      </c>
      <c r="I9" s="9">
        <v>73011.624575069844</v>
      </c>
      <c r="J9" s="9">
        <v>80171.501678037122</v>
      </c>
      <c r="K9" s="9">
        <v>92322.660387363881</v>
      </c>
      <c r="L9" s="9">
        <v>113839.73353983433</v>
      </c>
      <c r="M9" s="9">
        <v>117045.08828987279</v>
      </c>
      <c r="N9" s="9">
        <v>119482.83464080998</v>
      </c>
      <c r="O9" s="9">
        <v>118086.95532061001</v>
      </c>
      <c r="P9" s="9">
        <v>137299.52771721981</v>
      </c>
      <c r="Q9" s="9">
        <v>170776.87428971491</v>
      </c>
      <c r="R9" s="9">
        <v>207980.15739439125</v>
      </c>
      <c r="S9" s="9">
        <v>210469.0223632906</v>
      </c>
      <c r="T9" s="9">
        <v>217791.54064819418</v>
      </c>
      <c r="U9" s="9">
        <v>233306.6626153395</v>
      </c>
      <c r="V9" s="9">
        <v>248522.7065888253</v>
      </c>
      <c r="W9" s="9">
        <v>263012.47691755969</v>
      </c>
      <c r="X9" s="9">
        <v>296412.18747944763</v>
      </c>
      <c r="Y9" s="9">
        <v>329315.51191143325</v>
      </c>
      <c r="Z9" s="9">
        <v>360738.94846666261</v>
      </c>
      <c r="AA9" s="9">
        <v>391928.76274630497</v>
      </c>
      <c r="AB9" s="9">
        <v>382636.20344426186</v>
      </c>
      <c r="AC9" s="9">
        <v>373766.67548821564</v>
      </c>
      <c r="AD9" s="9">
        <v>479496.81018947251</v>
      </c>
      <c r="AE9" s="17">
        <v>511276.97374522145</v>
      </c>
      <c r="AF9" s="17">
        <v>567357.44837943674</v>
      </c>
      <c r="AG9" s="17"/>
    </row>
    <row r="10" spans="1:40" ht="18" customHeight="1" x14ac:dyDescent="0.3">
      <c r="A10" s="20" t="s">
        <v>371</v>
      </c>
      <c r="B10" s="8" t="s">
        <v>116</v>
      </c>
      <c r="C10" s="9">
        <v>23875.083759577523</v>
      </c>
      <c r="D10" s="9">
        <v>27615.2846761074</v>
      </c>
      <c r="E10" s="9">
        <v>30202.15233490444</v>
      </c>
      <c r="F10" s="9">
        <v>36631.354298224425</v>
      </c>
      <c r="G10" s="9">
        <v>39628.880105589764</v>
      </c>
      <c r="H10" s="9">
        <v>42934.252424523052</v>
      </c>
      <c r="I10" s="9">
        <v>46662.77996471314</v>
      </c>
      <c r="J10" s="9">
        <v>52634.596042138961</v>
      </c>
      <c r="K10" s="9">
        <v>59531.145035579146</v>
      </c>
      <c r="L10" s="9">
        <v>73604.830720496378</v>
      </c>
      <c r="M10" s="9">
        <v>77490.23321356668</v>
      </c>
      <c r="N10" s="9">
        <v>79630.815209653447</v>
      </c>
      <c r="O10" s="9">
        <v>79783.309063067383</v>
      </c>
      <c r="P10" s="9">
        <v>95098.759915602306</v>
      </c>
      <c r="Q10" s="9">
        <v>115491.8214575686</v>
      </c>
      <c r="R10" s="9">
        <v>140796.2477788628</v>
      </c>
      <c r="S10" s="9">
        <v>143421.61963077946</v>
      </c>
      <c r="T10" s="9">
        <v>153385.70769886256</v>
      </c>
      <c r="U10" s="9">
        <v>165305.37875700029</v>
      </c>
      <c r="V10" s="9">
        <v>178025.63137061195</v>
      </c>
      <c r="W10" s="9">
        <v>188469.80488387603</v>
      </c>
      <c r="X10" s="9">
        <v>208536.44171174662</v>
      </c>
      <c r="Y10" s="9">
        <v>230555.9622024796</v>
      </c>
      <c r="Z10" s="9">
        <v>245834.44547167694</v>
      </c>
      <c r="AA10" s="9">
        <v>265288.93150437501</v>
      </c>
      <c r="AB10" s="9">
        <v>261390.35211809835</v>
      </c>
      <c r="AC10" s="9">
        <v>264057.08268855955</v>
      </c>
      <c r="AD10" s="9">
        <v>336052.06642736087</v>
      </c>
      <c r="AE10" s="17">
        <v>358720.74088553397</v>
      </c>
      <c r="AF10" s="17">
        <v>393641.35826136358</v>
      </c>
      <c r="AG10" s="17"/>
    </row>
    <row r="11" spans="1:40" ht="18" customHeight="1" x14ac:dyDescent="0.3">
      <c r="A11" s="20" t="s">
        <v>380</v>
      </c>
      <c r="B11" s="8" t="s">
        <v>64</v>
      </c>
      <c r="C11" s="9">
        <v>16462.394317896746</v>
      </c>
      <c r="D11" s="9">
        <v>20470.670806850423</v>
      </c>
      <c r="E11" s="9">
        <v>19444.38043666528</v>
      </c>
      <c r="F11" s="9">
        <v>23977.750029512626</v>
      </c>
      <c r="G11" s="9">
        <v>25429.714580186435</v>
      </c>
      <c r="H11" s="9">
        <v>25661.07701381997</v>
      </c>
      <c r="I11" s="9">
        <v>26348.844610356697</v>
      </c>
      <c r="J11" s="9">
        <v>27536.905635898158</v>
      </c>
      <c r="K11" s="9">
        <v>32791.515351784728</v>
      </c>
      <c r="L11" s="9">
        <v>40234.902819337934</v>
      </c>
      <c r="M11" s="9">
        <v>39554.855076306143</v>
      </c>
      <c r="N11" s="9">
        <v>39852.019431156521</v>
      </c>
      <c r="O11" s="9">
        <v>38303.646257542619</v>
      </c>
      <c r="P11" s="9">
        <v>42200.767801617505</v>
      </c>
      <c r="Q11" s="9">
        <v>55285.052832146313</v>
      </c>
      <c r="R11" s="9">
        <v>67183.909615528435</v>
      </c>
      <c r="S11" s="9">
        <v>67047.402732511167</v>
      </c>
      <c r="T11" s="9">
        <v>64405.832949331627</v>
      </c>
      <c r="U11" s="9">
        <v>68001.2838583392</v>
      </c>
      <c r="V11" s="9">
        <v>70497.075218213358</v>
      </c>
      <c r="W11" s="9">
        <v>74542.672033683615</v>
      </c>
      <c r="X11" s="9">
        <v>87875.745767700995</v>
      </c>
      <c r="Y11" s="9">
        <v>98759.549708953622</v>
      </c>
      <c r="Z11" s="9">
        <v>114904.50299498568</v>
      </c>
      <c r="AA11" s="9">
        <v>126639.83124193025</v>
      </c>
      <c r="AB11" s="9">
        <v>121245.85132616351</v>
      </c>
      <c r="AC11" s="9">
        <v>109709.59279965609</v>
      </c>
      <c r="AD11" s="9">
        <v>143444.74376211164</v>
      </c>
      <c r="AE11" s="17">
        <v>152556.23285968747</v>
      </c>
      <c r="AF11" s="17">
        <v>173716.09011807316</v>
      </c>
      <c r="AG11" s="17"/>
    </row>
    <row r="12" spans="1:40" ht="18" customHeight="1" x14ac:dyDescent="0.3">
      <c r="A12" s="20" t="s">
        <v>372</v>
      </c>
      <c r="B12" s="8" t="s">
        <v>117</v>
      </c>
      <c r="C12" s="9">
        <v>78.252949560890585</v>
      </c>
      <c r="D12" s="9">
        <v>85.302207759184967</v>
      </c>
      <c r="E12" s="9">
        <v>93.526342323861741</v>
      </c>
      <c r="F12" s="9">
        <v>102.42036253603723</v>
      </c>
      <c r="G12" s="9">
        <v>133.84315237024708</v>
      </c>
      <c r="H12" s="9">
        <v>134.48212021863051</v>
      </c>
      <c r="I12" s="9">
        <v>163.36965052538363</v>
      </c>
      <c r="J12" s="9">
        <v>182.31195545004013</v>
      </c>
      <c r="K12" s="9">
        <v>182.87878176715444</v>
      </c>
      <c r="L12" s="9">
        <v>226.92633957345583</v>
      </c>
      <c r="M12" s="9">
        <v>259.24574558201016</v>
      </c>
      <c r="N12" s="9">
        <v>272.81865939363837</v>
      </c>
      <c r="O12" s="9">
        <v>300.21182940981737</v>
      </c>
      <c r="P12" s="9">
        <v>301.99302577470837</v>
      </c>
      <c r="Q12" s="9">
        <v>322.34369683477564</v>
      </c>
      <c r="R12" s="9">
        <v>343.30386184838733</v>
      </c>
      <c r="S12" s="9">
        <v>394.24424867336216</v>
      </c>
      <c r="T12" s="9">
        <v>441.0257878647555</v>
      </c>
      <c r="U12" s="9">
        <v>584.18949544915483</v>
      </c>
      <c r="V12" s="9">
        <v>665.30020913066744</v>
      </c>
      <c r="W12" s="9">
        <v>759.7524202226017</v>
      </c>
      <c r="X12" s="9">
        <v>828.75115158008589</v>
      </c>
      <c r="Y12" s="9">
        <v>868.70351625419653</v>
      </c>
      <c r="Z12" s="9">
        <v>956.0299321628288</v>
      </c>
      <c r="AA12" s="9">
        <v>1011.5028075854998</v>
      </c>
      <c r="AB12" s="9">
        <v>1084.0451018100896</v>
      </c>
      <c r="AC12" s="9">
        <v>1114.0785898023178</v>
      </c>
      <c r="AD12" s="9">
        <v>1212</v>
      </c>
      <c r="AE12" s="17">
        <v>1671.4014934331531</v>
      </c>
      <c r="AF12" s="17">
        <v>1561.6633786023694</v>
      </c>
      <c r="AG12" s="17"/>
    </row>
    <row r="13" spans="1:40" ht="18" customHeight="1" x14ac:dyDescent="0.3">
      <c r="A13" s="20" t="s">
        <v>373</v>
      </c>
      <c r="B13" s="8" t="s">
        <v>118</v>
      </c>
      <c r="C13" s="9">
        <v>-199.7181211078381</v>
      </c>
      <c r="D13" s="9">
        <v>-154.59400384067197</v>
      </c>
      <c r="E13" s="9">
        <v>-148.75133055891536</v>
      </c>
      <c r="F13" s="9">
        <v>-176.50058112043379</v>
      </c>
      <c r="G13" s="9">
        <v>-174.44444388215919</v>
      </c>
      <c r="H13" s="9">
        <v>-120.4111766712728</v>
      </c>
      <c r="I13" s="9">
        <v>-114.47741379006251</v>
      </c>
      <c r="J13" s="9">
        <v>-124.05446907166467</v>
      </c>
      <c r="K13" s="9">
        <v>-152.144453879812</v>
      </c>
      <c r="L13" s="9">
        <v>-167.38461074299954</v>
      </c>
      <c r="M13" s="9">
        <v>-254.24322662304516</v>
      </c>
      <c r="N13" s="9">
        <v>-160.50835311722159</v>
      </c>
      <c r="O13" s="9">
        <v>-233.86183727481927</v>
      </c>
      <c r="P13" s="9">
        <v>-394.93478496544031</v>
      </c>
      <c r="Q13" s="9">
        <v>-405.35210734314006</v>
      </c>
      <c r="R13" s="9">
        <v>-394.59979748418533</v>
      </c>
      <c r="S13" s="9">
        <v>-581.61397435365348</v>
      </c>
      <c r="T13" s="9">
        <v>-611.20620492008368</v>
      </c>
      <c r="U13" s="9">
        <v>-500.5521480711447</v>
      </c>
      <c r="V13" s="9">
        <v>-539.60233170051697</v>
      </c>
      <c r="W13" s="9">
        <v>-716.08378834768473</v>
      </c>
      <c r="X13" s="9">
        <v>-838.11986783414613</v>
      </c>
      <c r="Y13" s="9">
        <v>-920.93385576998287</v>
      </c>
      <c r="Z13" s="9">
        <v>-593.7795940727184</v>
      </c>
      <c r="AA13" s="9">
        <v>-644.28844307946883</v>
      </c>
      <c r="AB13" s="9">
        <v>-305.51043594642613</v>
      </c>
      <c r="AC13" s="9">
        <v>-455.18883398522269</v>
      </c>
      <c r="AD13" s="9">
        <v>-163.29392450544256</v>
      </c>
      <c r="AE13" s="17">
        <v>-396.75923174797458</v>
      </c>
      <c r="AF13" s="17">
        <v>-528.20251881934269</v>
      </c>
      <c r="AG13" s="17"/>
    </row>
    <row r="14" spans="1:40" ht="18" customHeight="1" x14ac:dyDescent="0.3">
      <c r="A14" s="20" t="s">
        <v>374</v>
      </c>
      <c r="B14" s="8" t="s">
        <v>119</v>
      </c>
      <c r="C14" s="9">
        <v>16583.859489443694</v>
      </c>
      <c r="D14" s="9">
        <v>20539.962602931912</v>
      </c>
      <c r="E14" s="9">
        <v>19499.605424900335</v>
      </c>
      <c r="F14" s="9">
        <v>24051.830248097023</v>
      </c>
      <c r="G14" s="9">
        <v>25470.315871698345</v>
      </c>
      <c r="H14" s="9">
        <v>25647.006070272608</v>
      </c>
      <c r="I14" s="9">
        <v>26299.952373621378</v>
      </c>
      <c r="J14" s="9">
        <v>27478.64814951978</v>
      </c>
      <c r="K14" s="9">
        <v>32760.781023897394</v>
      </c>
      <c r="L14" s="9">
        <v>40175.361090507475</v>
      </c>
      <c r="M14" s="9">
        <v>39549.852557347171</v>
      </c>
      <c r="N14" s="9">
        <v>39739.709124880108</v>
      </c>
      <c r="O14" s="9">
        <v>38237.296265407625</v>
      </c>
      <c r="P14" s="9">
        <v>42293.709560808231</v>
      </c>
      <c r="Q14" s="9">
        <v>55368.061242654672</v>
      </c>
      <c r="R14" s="9">
        <v>67235.205551164225</v>
      </c>
      <c r="S14" s="9">
        <v>67234.772458191466</v>
      </c>
      <c r="T14" s="9">
        <v>64576.013366386956</v>
      </c>
      <c r="U14" s="9">
        <v>67917.646510961189</v>
      </c>
      <c r="V14" s="9">
        <v>70371.377340783205</v>
      </c>
      <c r="W14" s="9">
        <v>74499.003401808703</v>
      </c>
      <c r="X14" s="9">
        <v>87885.114483955054</v>
      </c>
      <c r="Y14" s="9">
        <v>98811.780048469402</v>
      </c>
      <c r="Z14" s="9">
        <v>114542.25265689558</v>
      </c>
      <c r="AA14" s="9">
        <v>126272.61687742421</v>
      </c>
      <c r="AB14" s="9">
        <v>120467.31666029985</v>
      </c>
      <c r="AC14" s="9">
        <v>109050.70304383899</v>
      </c>
      <c r="AD14" s="9">
        <v>142396.03768661708</v>
      </c>
      <c r="AE14" s="17">
        <v>151281.59059800228</v>
      </c>
      <c r="AF14" s="17">
        <v>172682.62925829014</v>
      </c>
      <c r="AK14" s="37"/>
      <c r="AL14" s="37"/>
    </row>
    <row r="15" spans="1:40" ht="18" customHeight="1" x14ac:dyDescent="0.3">
      <c r="A15" s="20" t="s">
        <v>375</v>
      </c>
      <c r="B15" s="8" t="s">
        <v>141</v>
      </c>
      <c r="C15" s="9">
        <v>6365.760211118326</v>
      </c>
      <c r="D15" s="9">
        <v>7082.1916722413853</v>
      </c>
      <c r="E15" s="9">
        <v>7940.7855946949085</v>
      </c>
      <c r="F15" s="9">
        <v>8558.3790018928594</v>
      </c>
      <c r="G15" s="9">
        <v>9241.4128030581032</v>
      </c>
      <c r="H15" s="9">
        <v>10350.722815360081</v>
      </c>
      <c r="I15" s="9">
        <v>10964.655165593978</v>
      </c>
      <c r="J15" s="9">
        <v>11643.987127866558</v>
      </c>
      <c r="K15" s="9">
        <v>12341.951219201306</v>
      </c>
      <c r="L15" s="9">
        <v>14532.424449884549</v>
      </c>
      <c r="M15" s="9">
        <v>17032.994764910745</v>
      </c>
      <c r="N15" s="9">
        <v>16364.059184812628</v>
      </c>
      <c r="O15" s="9">
        <v>15234.386506783749</v>
      </c>
      <c r="P15" s="9">
        <v>16123.101687329099</v>
      </c>
      <c r="Q15" s="9">
        <v>18457.080172849688</v>
      </c>
      <c r="R15" s="9">
        <v>20913.446221814731</v>
      </c>
      <c r="S15" s="9">
        <v>23104.985420198725</v>
      </c>
      <c r="T15" s="9">
        <v>24471.657406298764</v>
      </c>
      <c r="U15" s="9">
        <v>25140.31223579132</v>
      </c>
      <c r="V15" s="9">
        <v>26605.539764154037</v>
      </c>
      <c r="W15" s="9">
        <v>28683.118896534848</v>
      </c>
      <c r="X15" s="9">
        <v>33511.845352237448</v>
      </c>
      <c r="Y15" s="9">
        <v>38123.678645157801</v>
      </c>
      <c r="Z15" s="9">
        <v>41274.695413246183</v>
      </c>
      <c r="AA15" s="9">
        <v>43912.477879713719</v>
      </c>
      <c r="AB15" s="9">
        <v>45816.611338858136</v>
      </c>
      <c r="AC15" s="9">
        <v>47348.623384603721</v>
      </c>
      <c r="AD15" s="9">
        <v>49569.517708570209</v>
      </c>
      <c r="AE15" s="17">
        <v>53024.903181013004</v>
      </c>
      <c r="AF15" s="17">
        <v>57978.425243617363</v>
      </c>
      <c r="AH15" s="35"/>
      <c r="AI15" s="35"/>
      <c r="AK15" s="38"/>
      <c r="AL15" s="38"/>
    </row>
    <row r="16" spans="1:40" ht="18" customHeight="1" x14ac:dyDescent="0.3">
      <c r="A16" s="20" t="s">
        <v>379</v>
      </c>
      <c r="B16" s="8" t="s">
        <v>392</v>
      </c>
      <c r="C16" s="9">
        <v>10218.09927832537</v>
      </c>
      <c r="D16" s="9">
        <v>13457.770930690527</v>
      </c>
      <c r="E16" s="9">
        <v>11558.819830205428</v>
      </c>
      <c r="F16" s="9">
        <v>15493.451246204168</v>
      </c>
      <c r="G16" s="9">
        <v>16228.903068640242</v>
      </c>
      <c r="H16" s="9">
        <v>15296.283254912532</v>
      </c>
      <c r="I16" s="9">
        <v>15335.297208027399</v>
      </c>
      <c r="J16" s="9">
        <v>15834.661021653221</v>
      </c>
      <c r="K16" s="9">
        <v>20418.829804696092</v>
      </c>
      <c r="L16" s="9">
        <v>25642.936640622927</v>
      </c>
      <c r="M16" s="9">
        <v>22516.857792436425</v>
      </c>
      <c r="N16" s="9">
        <v>23375.649940067473</v>
      </c>
      <c r="O16" s="9">
        <v>23002.909758623879</v>
      </c>
      <c r="P16" s="9">
        <v>26170.607873479134</v>
      </c>
      <c r="Q16" s="9">
        <v>36910.981069804984</v>
      </c>
      <c r="R16" s="9">
        <v>46321.759329349501</v>
      </c>
      <c r="S16" s="9">
        <v>44129.787037992726</v>
      </c>
      <c r="T16" s="9">
        <v>40104.355960088185</v>
      </c>
      <c r="U16" s="9">
        <v>42777.334275169873</v>
      </c>
      <c r="V16" s="9">
        <v>43765.837576629157</v>
      </c>
      <c r="W16" s="9">
        <v>45815.884505273847</v>
      </c>
      <c r="X16" s="9">
        <v>54373.269131717614</v>
      </c>
      <c r="Y16" s="9">
        <v>60688.101403311601</v>
      </c>
      <c r="Z16" s="9">
        <v>73267.557243649382</v>
      </c>
      <c r="AA16" s="9">
        <v>82360.138997710499</v>
      </c>
      <c r="AB16" s="9">
        <v>74650.705321441725</v>
      </c>
      <c r="AC16" s="9">
        <v>61702.079659235256</v>
      </c>
      <c r="AD16" s="9">
        <v>92826.519978046854</v>
      </c>
      <c r="AE16" s="17">
        <v>98256.687416989284</v>
      </c>
      <c r="AF16" s="17">
        <v>114704.20401467271</v>
      </c>
      <c r="AH16" s="35"/>
      <c r="AI16" s="35"/>
      <c r="AJ16" s="17"/>
      <c r="AM16" s="39"/>
      <c r="AN16" s="39"/>
    </row>
    <row r="17" spans="1:40" ht="18" customHeight="1" x14ac:dyDescent="0.3">
      <c r="A17" s="19" t="s">
        <v>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H17" s="35"/>
      <c r="AI17" s="35"/>
    </row>
    <row r="18" spans="1:40" ht="18" customHeight="1" x14ac:dyDescent="0.3">
      <c r="A18" s="20" t="s">
        <v>370</v>
      </c>
      <c r="B18" s="8" t="s">
        <v>120</v>
      </c>
      <c r="C18" s="9">
        <v>50314.688245010642</v>
      </c>
      <c r="D18" s="9">
        <v>55684.74458743319</v>
      </c>
      <c r="E18" s="9">
        <v>62194.481862648514</v>
      </c>
      <c r="F18" s="9">
        <v>69273.078342245644</v>
      </c>
      <c r="G18" s="9">
        <v>74261.411522249517</v>
      </c>
      <c r="H18" s="9">
        <v>85717.469207436385</v>
      </c>
      <c r="I18" s="9">
        <v>99474.402344849383</v>
      </c>
      <c r="J18" s="9">
        <v>123997.22422847006</v>
      </c>
      <c r="K18" s="9">
        <v>149196.94654799762</v>
      </c>
      <c r="L18" s="9">
        <v>175605.29327857721</v>
      </c>
      <c r="M18" s="9">
        <v>162355.1467956648</v>
      </c>
      <c r="N18" s="9">
        <v>173285.71724049462</v>
      </c>
      <c r="O18" s="9">
        <v>199363.26630594695</v>
      </c>
      <c r="P18" s="9">
        <v>250236.69796598953</v>
      </c>
      <c r="Q18" s="9">
        <v>291348.03301663138</v>
      </c>
      <c r="R18" s="9">
        <v>353124.97689983866</v>
      </c>
      <c r="S18" s="9">
        <v>366426.97095448134</v>
      </c>
      <c r="T18" s="9">
        <v>408344.16717520205</v>
      </c>
      <c r="U18" s="9">
        <v>464590.6810344425</v>
      </c>
      <c r="V18" s="9">
        <v>490362.21458010311</v>
      </c>
      <c r="W18" s="9">
        <v>545759.63851989363</v>
      </c>
      <c r="X18" s="9">
        <v>567836.90522859211</v>
      </c>
      <c r="Y18" s="9">
        <v>546109.69667856826</v>
      </c>
      <c r="Z18" s="9">
        <v>586593.16940295917</v>
      </c>
      <c r="AA18" s="9">
        <v>657323.58023011801</v>
      </c>
      <c r="AB18" s="9">
        <v>724265.63150337222</v>
      </c>
      <c r="AC18" s="9">
        <v>787223.43640223553</v>
      </c>
      <c r="AD18" s="9">
        <v>857278.34900118911</v>
      </c>
      <c r="AE18" s="17">
        <v>1116350.7872041324</v>
      </c>
      <c r="AF18" s="17">
        <v>1155055.5251041485</v>
      </c>
      <c r="AH18" s="35"/>
      <c r="AI18" s="35"/>
    </row>
    <row r="19" spans="1:40" ht="18" customHeight="1" x14ac:dyDescent="0.3">
      <c r="A19" s="20" t="s">
        <v>371</v>
      </c>
      <c r="B19" s="8" t="s">
        <v>121</v>
      </c>
      <c r="C19" s="9">
        <v>25609.872544560945</v>
      </c>
      <c r="D19" s="9">
        <v>29439.854983928366</v>
      </c>
      <c r="E19" s="9">
        <v>34507.69142363275</v>
      </c>
      <c r="F19" s="9">
        <v>37901.687587464738</v>
      </c>
      <c r="G19" s="9">
        <v>41423.537455596532</v>
      </c>
      <c r="H19" s="9">
        <v>47957.647662792144</v>
      </c>
      <c r="I19" s="9">
        <v>56258.869066982166</v>
      </c>
      <c r="J19" s="9">
        <v>70182.377250627818</v>
      </c>
      <c r="K19" s="9">
        <v>83987.334162257859</v>
      </c>
      <c r="L19" s="9">
        <v>97122.824407725479</v>
      </c>
      <c r="M19" s="9">
        <v>89678.001036050686</v>
      </c>
      <c r="N19" s="9">
        <v>96272.400696459154</v>
      </c>
      <c r="O19" s="9">
        <v>109363.75135309031</v>
      </c>
      <c r="P19" s="9">
        <v>137489.62549578992</v>
      </c>
      <c r="Q19" s="9">
        <v>157663.54129722432</v>
      </c>
      <c r="R19" s="9">
        <v>187580.79978730049</v>
      </c>
      <c r="S19" s="9">
        <v>198781.85048530478</v>
      </c>
      <c r="T19" s="9">
        <v>216499.98440547261</v>
      </c>
      <c r="U19" s="9">
        <v>248149.10719520057</v>
      </c>
      <c r="V19" s="9">
        <v>271377.3275318197</v>
      </c>
      <c r="W19" s="9">
        <v>307476.53602477571</v>
      </c>
      <c r="X19" s="9">
        <v>328628.17084262794</v>
      </c>
      <c r="Y19" s="9">
        <v>318234.6349432884</v>
      </c>
      <c r="Z19" s="9">
        <v>334962.16662829759</v>
      </c>
      <c r="AA19" s="9">
        <v>389017.67835159751</v>
      </c>
      <c r="AB19" s="9">
        <v>436677.63115524017</v>
      </c>
      <c r="AC19" s="9">
        <v>472633.76915314002</v>
      </c>
      <c r="AD19" s="9">
        <v>505849.14016905031</v>
      </c>
      <c r="AE19" s="17">
        <v>638899.97732370754</v>
      </c>
      <c r="AF19" s="17">
        <v>666470.74671076413</v>
      </c>
      <c r="AG19" s="17"/>
      <c r="AH19" s="35"/>
      <c r="AI19" s="35"/>
    </row>
    <row r="20" spans="1:40" ht="18" customHeight="1" x14ac:dyDescent="0.3">
      <c r="A20" s="20" t="s">
        <v>380</v>
      </c>
      <c r="B20" s="8" t="s">
        <v>68</v>
      </c>
      <c r="C20" s="9">
        <v>24704.815700449697</v>
      </c>
      <c r="D20" s="9">
        <v>26244.889603504824</v>
      </c>
      <c r="E20" s="9">
        <v>27686.790439015764</v>
      </c>
      <c r="F20" s="9">
        <v>31371.39075478091</v>
      </c>
      <c r="G20" s="9">
        <v>32837.874066652985</v>
      </c>
      <c r="H20" s="9">
        <v>37759.821544644241</v>
      </c>
      <c r="I20" s="9">
        <v>43215.533277867216</v>
      </c>
      <c r="J20" s="9">
        <v>53814.846977842237</v>
      </c>
      <c r="K20" s="9">
        <v>65209.612385739762</v>
      </c>
      <c r="L20" s="9">
        <v>78482.468870851735</v>
      </c>
      <c r="M20" s="9">
        <v>72677.145759614112</v>
      </c>
      <c r="N20" s="9">
        <v>77013.316544035464</v>
      </c>
      <c r="O20" s="9">
        <v>89999.51495285664</v>
      </c>
      <c r="P20" s="9">
        <v>112747.07247019961</v>
      </c>
      <c r="Q20" s="9">
        <v>133684.49171940706</v>
      </c>
      <c r="R20" s="9">
        <v>165544.17711253816</v>
      </c>
      <c r="S20" s="9">
        <v>167645.12046917656</v>
      </c>
      <c r="T20" s="9">
        <v>191844.18276972944</v>
      </c>
      <c r="U20" s="9">
        <v>216441.57383924193</v>
      </c>
      <c r="V20" s="9">
        <v>218984.88704828339</v>
      </c>
      <c r="W20" s="9">
        <v>238283.10249511793</v>
      </c>
      <c r="X20" s="9">
        <v>239208.73438596417</v>
      </c>
      <c r="Y20" s="9">
        <v>227875.06173527986</v>
      </c>
      <c r="Z20" s="9">
        <v>251631.00277466158</v>
      </c>
      <c r="AA20" s="9">
        <v>268305.9018785205</v>
      </c>
      <c r="AB20" s="9">
        <v>287588.00034813205</v>
      </c>
      <c r="AC20" s="9">
        <v>314589.66724909551</v>
      </c>
      <c r="AD20" s="9">
        <v>351429.2088321388</v>
      </c>
      <c r="AE20" s="17">
        <v>477450.80988042487</v>
      </c>
      <c r="AF20" s="17">
        <v>488584.77839338442</v>
      </c>
      <c r="AG20" s="17"/>
      <c r="AH20" s="35"/>
      <c r="AI20" s="35"/>
    </row>
    <row r="21" spans="1:40" ht="18" customHeight="1" x14ac:dyDescent="0.3">
      <c r="A21" s="20" t="s">
        <v>372</v>
      </c>
      <c r="B21" s="8" t="s">
        <v>122</v>
      </c>
      <c r="C21" s="9">
        <v>365.45623780649953</v>
      </c>
      <c r="D21" s="9">
        <v>398.37762153620395</v>
      </c>
      <c r="E21" s="9">
        <v>436.78590255419249</v>
      </c>
      <c r="F21" s="9">
        <v>478.32267764006224</v>
      </c>
      <c r="G21" s="9">
        <v>625.07311476267739</v>
      </c>
      <c r="H21" s="9">
        <v>628.05721679665635</v>
      </c>
      <c r="I21" s="9">
        <v>762.96750713929021</v>
      </c>
      <c r="J21" s="9">
        <v>851.43169324337896</v>
      </c>
      <c r="K21" s="9">
        <v>854.07888053158615</v>
      </c>
      <c r="L21" s="9">
        <v>1059.7893981642715</v>
      </c>
      <c r="M21" s="9">
        <v>1210.7272042700508</v>
      </c>
      <c r="N21" s="9">
        <v>1274.1153071531219</v>
      </c>
      <c r="O21" s="9">
        <v>1402.0466491904822</v>
      </c>
      <c r="P21" s="9">
        <v>1438.0403166422373</v>
      </c>
      <c r="Q21" s="9">
        <v>1534.6220235983301</v>
      </c>
      <c r="R21" s="9">
        <v>1634.290837253408</v>
      </c>
      <c r="S21" s="9">
        <v>1973.988568335983</v>
      </c>
      <c r="T21" s="9">
        <v>2363.0424245394443</v>
      </c>
      <c r="U21" s="9">
        <v>2728.2766511797599</v>
      </c>
      <c r="V21" s="9">
        <v>3107.0791938849425</v>
      </c>
      <c r="W21" s="9">
        <v>3701.6438399089802</v>
      </c>
      <c r="X21" s="9">
        <v>4090.5454188851927</v>
      </c>
      <c r="Y21" s="9">
        <v>4129.7540018368236</v>
      </c>
      <c r="Z21" s="9">
        <v>4327.1464631249883</v>
      </c>
      <c r="AA21" s="9">
        <v>4788.8651894373506</v>
      </c>
      <c r="AB21" s="9">
        <v>4878.4783190034314</v>
      </c>
      <c r="AC21" s="9">
        <v>5272.5739903769254</v>
      </c>
      <c r="AD21" s="9">
        <v>5424</v>
      </c>
      <c r="AE21" s="17">
        <v>6558.5078980584976</v>
      </c>
      <c r="AF21" s="17">
        <v>6892.4831957113884</v>
      </c>
      <c r="AH21" s="35"/>
      <c r="AI21" s="35"/>
    </row>
    <row r="22" spans="1:40" ht="18" customHeight="1" x14ac:dyDescent="0.3">
      <c r="A22" s="20" t="s">
        <v>373</v>
      </c>
      <c r="B22" s="8" t="s">
        <v>123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-53.039105179595396</v>
      </c>
      <c r="AE22" s="17">
        <v>-99.102445676793167</v>
      </c>
      <c r="AF22" s="17">
        <v>-114.45814391990541</v>
      </c>
      <c r="AH22" s="35"/>
      <c r="AI22" s="35"/>
    </row>
    <row r="23" spans="1:40" ht="18" customHeight="1" x14ac:dyDescent="0.3">
      <c r="A23" s="20" t="s">
        <v>374</v>
      </c>
      <c r="B23" s="8" t="s">
        <v>124</v>
      </c>
      <c r="C23" s="9">
        <v>24339.359462643199</v>
      </c>
      <c r="D23" s="9">
        <v>25846.511981968622</v>
      </c>
      <c r="E23" s="9">
        <v>27250.004536461569</v>
      </c>
      <c r="F23" s="9">
        <v>30893.068077140848</v>
      </c>
      <c r="G23" s="9">
        <v>32212.800951890309</v>
      </c>
      <c r="H23" s="9">
        <v>37131.764327847581</v>
      </c>
      <c r="I23" s="9">
        <v>42452.565770727932</v>
      </c>
      <c r="J23" s="9">
        <v>52963.415284598865</v>
      </c>
      <c r="K23" s="9">
        <v>64355.533505208179</v>
      </c>
      <c r="L23" s="9">
        <v>77422.67947268745</v>
      </c>
      <c r="M23" s="9">
        <v>71466.418555344077</v>
      </c>
      <c r="N23" s="9">
        <v>75739.201236882334</v>
      </c>
      <c r="O23" s="9">
        <v>88597.46830366613</v>
      </c>
      <c r="P23" s="9">
        <v>111309.03215355737</v>
      </c>
      <c r="Q23" s="9">
        <v>132149.86969580874</v>
      </c>
      <c r="R23" s="9">
        <v>163909.88627528475</v>
      </c>
      <c r="S23" s="9">
        <v>165671.13190084058</v>
      </c>
      <c r="T23" s="9">
        <v>189481.14034518998</v>
      </c>
      <c r="U23" s="9">
        <v>213713.29718806219</v>
      </c>
      <c r="V23" s="9">
        <v>215877.80785439847</v>
      </c>
      <c r="W23" s="9">
        <v>234581.45865520899</v>
      </c>
      <c r="X23" s="9">
        <v>235118.1889670791</v>
      </c>
      <c r="Y23" s="9">
        <v>223745.3077334429</v>
      </c>
      <c r="Z23" s="9">
        <v>247303.85631153639</v>
      </c>
      <c r="AA23" s="9">
        <v>263517.03668908309</v>
      </c>
      <c r="AB23" s="9">
        <v>282709.52202912862</v>
      </c>
      <c r="AC23" s="9">
        <v>309317.09325871861</v>
      </c>
      <c r="AD23" s="9">
        <v>346058.2479373184</v>
      </c>
      <c r="AE23" s="17">
        <v>470991.40442804317</v>
      </c>
      <c r="AF23" s="17">
        <v>481806.75334159291</v>
      </c>
      <c r="AG23" s="17"/>
      <c r="AH23" s="35"/>
      <c r="AI23" s="35"/>
    </row>
    <row r="24" spans="1:40" ht="18" customHeight="1" x14ac:dyDescent="0.3">
      <c r="A24" s="20" t="s">
        <v>375</v>
      </c>
      <c r="B24" s="8" t="s">
        <v>142</v>
      </c>
      <c r="C24" s="9">
        <v>10290.601039169367</v>
      </c>
      <c r="D24" s="9">
        <v>10632.076732442405</v>
      </c>
      <c r="E24" s="9">
        <v>12124.09938082396</v>
      </c>
      <c r="F24" s="9">
        <v>13155.029521849476</v>
      </c>
      <c r="G24" s="9">
        <v>14567.599623275006</v>
      </c>
      <c r="H24" s="9">
        <v>16603.051809093475</v>
      </c>
      <c r="I24" s="9">
        <v>19392.704248620714</v>
      </c>
      <c r="J24" s="9">
        <v>21027.906285940695</v>
      </c>
      <c r="K24" s="9">
        <v>23239.005908170435</v>
      </c>
      <c r="L24" s="9">
        <v>25660.167672353862</v>
      </c>
      <c r="M24" s="9">
        <v>26645.156382503374</v>
      </c>
      <c r="N24" s="9">
        <v>29151.724014253567</v>
      </c>
      <c r="O24" s="9">
        <v>32300.772484441521</v>
      </c>
      <c r="P24" s="9">
        <v>39360.520031134933</v>
      </c>
      <c r="Q24" s="9">
        <v>45748.897785766589</v>
      </c>
      <c r="R24" s="9">
        <v>55684.941571289281</v>
      </c>
      <c r="S24" s="9">
        <v>60758.672967949264</v>
      </c>
      <c r="T24" s="9">
        <v>70136.834251855835</v>
      </c>
      <c r="U24" s="9">
        <v>80111.654940149107</v>
      </c>
      <c r="V24" s="9">
        <v>90992.048495613912</v>
      </c>
      <c r="W24" s="9">
        <v>100225.83546875362</v>
      </c>
      <c r="X24" s="9">
        <v>103672.69251251192</v>
      </c>
      <c r="Y24" s="9">
        <v>113351.87700834265</v>
      </c>
      <c r="Z24" s="9">
        <v>119926.98155470678</v>
      </c>
      <c r="AA24" s="9">
        <v>128642.96429592151</v>
      </c>
      <c r="AB24" s="9">
        <v>135374.21272943463</v>
      </c>
      <c r="AC24" s="9">
        <v>139978.20362899991</v>
      </c>
      <c r="AD24" s="9">
        <v>142025.49570794229</v>
      </c>
      <c r="AE24" s="17">
        <v>157661.15401180839</v>
      </c>
      <c r="AF24" s="17">
        <v>167296.27832743363</v>
      </c>
      <c r="AH24" s="35"/>
      <c r="AI24" s="35"/>
      <c r="AK24" s="38"/>
      <c r="AL24" s="38"/>
    </row>
    <row r="25" spans="1:40" ht="18" customHeight="1" x14ac:dyDescent="0.3">
      <c r="A25" s="20" t="s">
        <v>379</v>
      </c>
      <c r="B25" s="8" t="s">
        <v>393</v>
      </c>
      <c r="C25" s="9">
        <v>14048.758423473828</v>
      </c>
      <c r="D25" s="9">
        <v>15214.435249526214</v>
      </c>
      <c r="E25" s="9">
        <v>15125.905155637611</v>
      </c>
      <c r="F25" s="9">
        <v>17738.038555291372</v>
      </c>
      <c r="G25" s="9">
        <v>17645.201328615301</v>
      </c>
      <c r="H25" s="9">
        <v>20528.71251875411</v>
      </c>
      <c r="I25" s="9">
        <v>23059.861522107214</v>
      </c>
      <c r="J25" s="9">
        <v>31935.508998658162</v>
      </c>
      <c r="K25" s="9">
        <v>41116.527597037733</v>
      </c>
      <c r="L25" s="9">
        <v>51762.511800333588</v>
      </c>
      <c r="M25" s="9">
        <v>44821.26217284071</v>
      </c>
      <c r="N25" s="9">
        <v>46587.477222628775</v>
      </c>
      <c r="O25" s="9">
        <v>56296.695819224624</v>
      </c>
      <c r="P25" s="9">
        <v>71948.512122422442</v>
      </c>
      <c r="Q25" s="9">
        <v>86400.97191004215</v>
      </c>
      <c r="R25" s="9">
        <v>108224.94470399547</v>
      </c>
      <c r="S25" s="9">
        <v>104912.45893289131</v>
      </c>
      <c r="T25" s="9">
        <v>119344.30609333415</v>
      </c>
      <c r="U25" s="9">
        <v>133601.64224791306</v>
      </c>
      <c r="V25" s="9">
        <v>124885.75935878452</v>
      </c>
      <c r="W25" s="9">
        <v>134355.62318645537</v>
      </c>
      <c r="X25" s="9">
        <v>131445.49645456718</v>
      </c>
      <c r="Y25" s="9">
        <v>110393.43072510025</v>
      </c>
      <c r="Z25" s="9">
        <v>127376.87475682959</v>
      </c>
      <c r="AA25" s="9">
        <v>134874.07239316159</v>
      </c>
      <c r="AB25" s="9">
        <v>147335.30929969408</v>
      </c>
      <c r="AC25" s="9">
        <v>169338.8896297185</v>
      </c>
      <c r="AD25" s="9">
        <v>204032.75222937623</v>
      </c>
      <c r="AE25" s="17">
        <v>313330.25041623472</v>
      </c>
      <c r="AF25" s="17">
        <v>314510.47501415905</v>
      </c>
      <c r="AH25" s="35"/>
      <c r="AI25" s="35"/>
      <c r="AM25" s="39"/>
      <c r="AN25" s="39"/>
    </row>
    <row r="26" spans="1:40" ht="18" customHeight="1" x14ac:dyDescent="0.3">
      <c r="A26" s="19" t="s">
        <v>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H26" s="35"/>
      <c r="AI26" s="35"/>
    </row>
    <row r="27" spans="1:40" ht="18" customHeight="1" x14ac:dyDescent="0.3">
      <c r="A27" s="20" t="s">
        <v>370</v>
      </c>
      <c r="B27" s="8" t="s">
        <v>125</v>
      </c>
      <c r="C27" s="9">
        <v>306135.74871203344</v>
      </c>
      <c r="D27" s="9">
        <v>342158.70814369147</v>
      </c>
      <c r="E27" s="9">
        <v>402939.7531235182</v>
      </c>
      <c r="F27" s="9">
        <v>442299.42957407853</v>
      </c>
      <c r="G27" s="9">
        <v>485453.13460449182</v>
      </c>
      <c r="H27" s="9">
        <v>541189.11795500945</v>
      </c>
      <c r="I27" s="9">
        <v>601994.9006915557</v>
      </c>
      <c r="J27" s="9">
        <v>748360.26153825643</v>
      </c>
      <c r="K27" s="9">
        <v>856266.28610985121</v>
      </c>
      <c r="L27" s="9">
        <v>997692.70789192384</v>
      </c>
      <c r="M27" s="9">
        <v>1048775.416226679</v>
      </c>
      <c r="N27" s="9">
        <v>1115383.388509128</v>
      </c>
      <c r="O27" s="9">
        <v>1202269.7115597429</v>
      </c>
      <c r="P27" s="9">
        <v>1279956.1135831384</v>
      </c>
      <c r="Q27" s="9">
        <v>1422932.4454068476</v>
      </c>
      <c r="R27" s="9">
        <v>1641833.4584629412</v>
      </c>
      <c r="S27" s="9">
        <v>1616705.1348647263</v>
      </c>
      <c r="T27" s="9">
        <v>1695311.0954181731</v>
      </c>
      <c r="U27" s="9">
        <v>1794120.6499388174</v>
      </c>
      <c r="V27" s="9">
        <v>1912288.3800241968</v>
      </c>
      <c r="W27" s="9">
        <v>2039097.0953088347</v>
      </c>
      <c r="X27" s="9">
        <v>2170098.2600201885</v>
      </c>
      <c r="Y27" s="9">
        <v>2199399.4988004938</v>
      </c>
      <c r="Z27" s="9">
        <v>2301785.8387550777</v>
      </c>
      <c r="AA27" s="9">
        <v>2404065.8240545397</v>
      </c>
      <c r="AB27" s="9">
        <v>2548184.7715527047</v>
      </c>
      <c r="AC27" s="9">
        <v>2664365.8722245004</v>
      </c>
      <c r="AD27" s="9">
        <v>2548488.0006127958</v>
      </c>
      <c r="AE27" s="17">
        <v>2838074.5949602528</v>
      </c>
      <c r="AF27" s="17">
        <v>3118123.5498779817</v>
      </c>
      <c r="AG27" s="17"/>
      <c r="AH27" s="35"/>
      <c r="AI27" s="35"/>
    </row>
    <row r="28" spans="1:40" ht="18" customHeight="1" x14ac:dyDescent="0.3">
      <c r="A28" s="20" t="s">
        <v>371</v>
      </c>
      <c r="B28" s="8" t="s">
        <v>126</v>
      </c>
      <c r="C28" s="9">
        <v>203265.01116120664</v>
      </c>
      <c r="D28" s="9">
        <v>227602.14003898035</v>
      </c>
      <c r="E28" s="9">
        <v>270593.69770241203</v>
      </c>
      <c r="F28" s="9">
        <v>300062.82125019527</v>
      </c>
      <c r="G28" s="9">
        <v>330397.8727423817</v>
      </c>
      <c r="H28" s="9">
        <v>377727.35002764838</v>
      </c>
      <c r="I28" s="9">
        <v>430500.29395717883</v>
      </c>
      <c r="J28" s="9">
        <v>548598.2334792586</v>
      </c>
      <c r="K28" s="9">
        <v>634306.67046938615</v>
      </c>
      <c r="L28" s="9">
        <v>738181.47610816895</v>
      </c>
      <c r="M28" s="9">
        <v>773020.12189921469</v>
      </c>
      <c r="N28" s="9">
        <v>818113.5593922938</v>
      </c>
      <c r="O28" s="9">
        <v>883171.92176269135</v>
      </c>
      <c r="P28" s="9">
        <v>959063.550317602</v>
      </c>
      <c r="Q28" s="9">
        <v>1060564.5373681327</v>
      </c>
      <c r="R28" s="9">
        <v>1234192.0710116851</v>
      </c>
      <c r="S28" s="9">
        <v>1211323.9436988928</v>
      </c>
      <c r="T28" s="9">
        <v>1271816.1344380118</v>
      </c>
      <c r="U28" s="9">
        <v>1366203.5146776838</v>
      </c>
      <c r="V28" s="9">
        <v>1467111.0924053679</v>
      </c>
      <c r="W28" s="9">
        <v>1560672.2718484499</v>
      </c>
      <c r="X28" s="9">
        <v>1654161.4988850623</v>
      </c>
      <c r="Y28" s="9">
        <v>1646007.1453099495</v>
      </c>
      <c r="Z28" s="9">
        <v>1707619.9766077967</v>
      </c>
      <c r="AA28" s="9">
        <v>1768646.9248025436</v>
      </c>
      <c r="AB28" s="9">
        <v>1880090.3545223444</v>
      </c>
      <c r="AC28" s="9">
        <v>1966790.1245114699</v>
      </c>
      <c r="AD28" s="9">
        <v>1896251.7484803891</v>
      </c>
      <c r="AE28" s="17">
        <v>2088439.900482863</v>
      </c>
      <c r="AF28" s="17">
        <v>2288440.5159171801</v>
      </c>
      <c r="AH28" s="35"/>
      <c r="AI28" s="35"/>
    </row>
    <row r="29" spans="1:40" ht="18" customHeight="1" x14ac:dyDescent="0.3">
      <c r="A29" s="20" t="s">
        <v>380</v>
      </c>
      <c r="B29" s="8" t="s">
        <v>75</v>
      </c>
      <c r="C29" s="9">
        <v>102870.73755082682</v>
      </c>
      <c r="D29" s="9">
        <v>114556.56810471114</v>
      </c>
      <c r="E29" s="9">
        <v>132346.0554211062</v>
      </c>
      <c r="F29" s="9">
        <v>142236.60832388324</v>
      </c>
      <c r="G29" s="9">
        <v>155055.26186211011</v>
      </c>
      <c r="H29" s="9">
        <v>163461.76792736107</v>
      </c>
      <c r="I29" s="9">
        <v>171494.6067343769</v>
      </c>
      <c r="J29" s="9">
        <v>199762.02805899788</v>
      </c>
      <c r="K29" s="9">
        <v>221959.61564046505</v>
      </c>
      <c r="L29" s="9">
        <v>259511.23178375495</v>
      </c>
      <c r="M29" s="9">
        <v>275755.2943274643</v>
      </c>
      <c r="N29" s="9">
        <v>297269.82911683421</v>
      </c>
      <c r="O29" s="9">
        <v>319097.78979705164</v>
      </c>
      <c r="P29" s="9">
        <v>320892.56326553645</v>
      </c>
      <c r="Q29" s="9">
        <v>362367.90803871484</v>
      </c>
      <c r="R29" s="9">
        <v>407641.3874512561</v>
      </c>
      <c r="S29" s="9">
        <v>405381.19116583338</v>
      </c>
      <c r="T29" s="9">
        <v>423494.96098016127</v>
      </c>
      <c r="U29" s="9">
        <v>427917.13526113355</v>
      </c>
      <c r="V29" s="9">
        <v>445177.28761882894</v>
      </c>
      <c r="W29" s="9">
        <v>478424.82346038474</v>
      </c>
      <c r="X29" s="9">
        <v>515936.76113512623</v>
      </c>
      <c r="Y29" s="9">
        <v>553392.35349054425</v>
      </c>
      <c r="Z29" s="9">
        <v>594165.86214728095</v>
      </c>
      <c r="AA29" s="9">
        <v>635418.89925199607</v>
      </c>
      <c r="AB29" s="9">
        <v>668094.41703036032</v>
      </c>
      <c r="AC29" s="9">
        <v>697575.74771303055</v>
      </c>
      <c r="AD29" s="9">
        <v>652236.25213240669</v>
      </c>
      <c r="AE29" s="17">
        <v>749634.6944773898</v>
      </c>
      <c r="AF29" s="17">
        <v>829683.03396080155</v>
      </c>
      <c r="AG29" s="17"/>
      <c r="AH29" s="35"/>
      <c r="AI29" s="35"/>
    </row>
    <row r="30" spans="1:40" ht="18" customHeight="1" x14ac:dyDescent="0.3">
      <c r="A30" s="20" t="s">
        <v>372</v>
      </c>
      <c r="B30" s="8" t="s">
        <v>127</v>
      </c>
      <c r="C30" s="9">
        <v>974.30499754242828</v>
      </c>
      <c r="D30" s="9">
        <v>1062.0732865347927</v>
      </c>
      <c r="E30" s="9">
        <v>1164.4696236925508</v>
      </c>
      <c r="F30" s="9">
        <v>1275.206514628823</v>
      </c>
      <c r="G30" s="9">
        <v>1666.4426449471248</v>
      </c>
      <c r="H30" s="9">
        <v>1674.3982500897073</v>
      </c>
      <c r="I30" s="9">
        <v>2034.0685922616321</v>
      </c>
      <c r="J30" s="9">
        <v>2269.9137898756171</v>
      </c>
      <c r="K30" s="9">
        <v>2276.9711815343594</v>
      </c>
      <c r="L30" s="9">
        <v>2825.3946715246584</v>
      </c>
      <c r="M30" s="9">
        <v>3227.7943122849715</v>
      </c>
      <c r="N30" s="9">
        <v>3396.7867634588652</v>
      </c>
      <c r="O30" s="9">
        <v>3737.8512548941048</v>
      </c>
      <c r="P30" s="9">
        <v>3833.8102410879419</v>
      </c>
      <c r="Q30" s="9">
        <v>4091.2967196969707</v>
      </c>
      <c r="R30" s="9">
        <v>4357.0134135099343</v>
      </c>
      <c r="S30" s="9">
        <v>5262.6463260416331</v>
      </c>
      <c r="T30" s="9">
        <v>6299.8624881936839</v>
      </c>
      <c r="U30" s="9">
        <v>7273.575604776519</v>
      </c>
      <c r="V30" s="9">
        <v>8283.4618025183445</v>
      </c>
      <c r="W30" s="9">
        <v>9742.413608876439</v>
      </c>
      <c r="X30" s="9">
        <v>10505.523587602207</v>
      </c>
      <c r="Y30" s="9">
        <v>11250.38777123336</v>
      </c>
      <c r="Z30" s="9">
        <v>11687.344598608055</v>
      </c>
      <c r="AA30" s="9">
        <v>12375.430570860861</v>
      </c>
      <c r="AB30" s="9">
        <v>12556.765868751148</v>
      </c>
      <c r="AC30" s="9">
        <v>12918.369075287008</v>
      </c>
      <c r="AD30" s="9">
        <v>13340</v>
      </c>
      <c r="AE30" s="17">
        <v>17480.408110983808</v>
      </c>
      <c r="AF30" s="17">
        <v>17892.832856532816</v>
      </c>
      <c r="AH30" s="35"/>
      <c r="AI30" s="35"/>
    </row>
    <row r="31" spans="1:40" ht="18" customHeight="1" x14ac:dyDescent="0.3">
      <c r="A31" s="20" t="s">
        <v>373</v>
      </c>
      <c r="B31" s="8" t="s">
        <v>128</v>
      </c>
      <c r="C31" s="9">
        <v>-1162.8220754421861</v>
      </c>
      <c r="D31" s="9">
        <v>-900.09519116126137</v>
      </c>
      <c r="E31" s="9">
        <v>-866.07729917461279</v>
      </c>
      <c r="F31" s="9">
        <v>-1027.6422135195028</v>
      </c>
      <c r="G31" s="9">
        <v>-1015.6707321259164</v>
      </c>
      <c r="H31" s="9">
        <v>-701.07195875191985</v>
      </c>
      <c r="I31" s="9">
        <v>-666.52371430401047</v>
      </c>
      <c r="J31" s="9">
        <v>-722.28435954442944</v>
      </c>
      <c r="K31" s="9">
        <v>-885.833136453424</v>
      </c>
      <c r="L31" s="9">
        <v>-974.56615044040961</v>
      </c>
      <c r="M31" s="9">
        <v>-1480.2844870010392</v>
      </c>
      <c r="N31" s="9">
        <v>-934.53040346197213</v>
      </c>
      <c r="O31" s="9">
        <v>-1361.617591223953</v>
      </c>
      <c r="P31" s="9">
        <v>-2299.435242883445</v>
      </c>
      <c r="Q31" s="9">
        <v>-2360.0881889485963</v>
      </c>
      <c r="R31" s="9">
        <v>-2297.4848398051499</v>
      </c>
      <c r="S31" s="9">
        <v>-3386.3405334106733</v>
      </c>
      <c r="T31" s="9">
        <v>-3558.6358603111303</v>
      </c>
      <c r="U31" s="9">
        <v>-2914.3729395133482</v>
      </c>
      <c r="V31" s="9">
        <v>-3141.7354608630608</v>
      </c>
      <c r="W31" s="9">
        <v>-3459.8340142498341</v>
      </c>
      <c r="X31" s="9">
        <v>-4049.4641464264205</v>
      </c>
      <c r="Y31" s="9">
        <v>-3951.5810848043006</v>
      </c>
      <c r="Z31" s="9">
        <v>-4902.2355325472299</v>
      </c>
      <c r="AA31" s="9">
        <v>-3735.5320008616859</v>
      </c>
      <c r="AB31" s="9">
        <v>-1968.6035917504662</v>
      </c>
      <c r="AC31" s="9">
        <v>-3245.272649099214</v>
      </c>
      <c r="AD31" s="9">
        <v>-1069.3434028806735</v>
      </c>
      <c r="AE31" s="17">
        <v>-1540.782679886282</v>
      </c>
      <c r="AF31" s="17">
        <v>-2120.3249418111113</v>
      </c>
      <c r="AG31" s="17"/>
      <c r="AH31" s="35"/>
      <c r="AI31" s="35"/>
    </row>
    <row r="32" spans="1:40" ht="18" customHeight="1" x14ac:dyDescent="0.3">
      <c r="A32" s="20" t="s">
        <v>374</v>
      </c>
      <c r="B32" s="8" t="s">
        <v>129</v>
      </c>
      <c r="C32" s="9">
        <v>103059.25462872659</v>
      </c>
      <c r="D32" s="9">
        <v>114394.59000933761</v>
      </c>
      <c r="E32" s="9">
        <v>132047.66309658828</v>
      </c>
      <c r="F32" s="9">
        <v>141989.04402277392</v>
      </c>
      <c r="G32" s="9">
        <v>154404.48994928889</v>
      </c>
      <c r="H32" s="9">
        <v>162488.44163602329</v>
      </c>
      <c r="I32" s="9">
        <v>170127.06185641926</v>
      </c>
      <c r="J32" s="9">
        <v>198214.39862866668</v>
      </c>
      <c r="K32" s="9">
        <v>220568.47759538412</v>
      </c>
      <c r="L32" s="9">
        <v>257660.40326267068</v>
      </c>
      <c r="M32" s="9">
        <v>274007.78450218035</v>
      </c>
      <c r="N32" s="9">
        <v>294807.5727568373</v>
      </c>
      <c r="O32" s="9">
        <v>316721.5561333815</v>
      </c>
      <c r="P32" s="9">
        <v>319358.18826733198</v>
      </c>
      <c r="Q32" s="9">
        <v>360636.69950796646</v>
      </c>
      <c r="R32" s="9">
        <v>405581.85887755133</v>
      </c>
      <c r="S32" s="9">
        <v>403504.88537320244</v>
      </c>
      <c r="T32" s="9">
        <v>420753.73435227876</v>
      </c>
      <c r="U32" s="9">
        <v>423557.9325958704</v>
      </c>
      <c r="V32" s="9">
        <v>440035.56127717363</v>
      </c>
      <c r="W32" s="9">
        <v>472142.24386575812</v>
      </c>
      <c r="X32" s="9">
        <v>509480.70169395045</v>
      </c>
      <c r="Y32" s="9">
        <v>546093.54680411518</v>
      </c>
      <c r="Z32" s="9">
        <v>587380.75308122009</v>
      </c>
      <c r="AA32" s="9">
        <v>626779.00068199693</v>
      </c>
      <c r="AB32" s="9">
        <v>657506.25475335971</v>
      </c>
      <c r="AC32" s="9">
        <v>687902.65128684277</v>
      </c>
      <c r="AD32" s="9">
        <v>639965.5955352874</v>
      </c>
      <c r="AE32" s="17">
        <v>733695.06904629234</v>
      </c>
      <c r="AF32" s="17">
        <v>813910.52604607993</v>
      </c>
      <c r="AH32" s="35"/>
      <c r="AI32" s="35"/>
    </row>
    <row r="33" spans="1:40" ht="18" customHeight="1" x14ac:dyDescent="0.3">
      <c r="A33" s="20" t="s">
        <v>375</v>
      </c>
      <c r="B33" s="8" t="s">
        <v>143</v>
      </c>
      <c r="C33" s="9">
        <v>43157.635139844104</v>
      </c>
      <c r="D33" s="9">
        <v>47858.250199311879</v>
      </c>
      <c r="E33" s="9">
        <v>52729.024430742596</v>
      </c>
      <c r="F33" s="9">
        <v>55732.19124298665</v>
      </c>
      <c r="G33" s="9">
        <v>58925.01162233801</v>
      </c>
      <c r="H33" s="9">
        <v>66518.031775862924</v>
      </c>
      <c r="I33" s="9">
        <v>69161.925624071126</v>
      </c>
      <c r="J33" s="9">
        <v>75083.991666801827</v>
      </c>
      <c r="K33" s="9">
        <v>80105.970083348293</v>
      </c>
      <c r="L33" s="9">
        <v>90247.684183227553</v>
      </c>
      <c r="M33" s="9">
        <v>94711.558200813655</v>
      </c>
      <c r="N33" s="9">
        <v>101392.79652492901</v>
      </c>
      <c r="O33" s="9">
        <v>108987.61754325658</v>
      </c>
      <c r="P33" s="9">
        <v>120083.35153981333</v>
      </c>
      <c r="Q33" s="9">
        <v>137069.20684407331</v>
      </c>
      <c r="R33" s="9">
        <v>157502.9576824281</v>
      </c>
      <c r="S33" s="9">
        <v>164008.12477856581</v>
      </c>
      <c r="T33" s="9">
        <v>182794.22657091368</v>
      </c>
      <c r="U33" s="9">
        <v>194455.66149113051</v>
      </c>
      <c r="V33" s="9">
        <v>211370.06494984907</v>
      </c>
      <c r="W33" s="9">
        <v>233598.85175575572</v>
      </c>
      <c r="X33" s="9">
        <v>252027.15363514388</v>
      </c>
      <c r="Y33" s="9">
        <v>268689.80116611026</v>
      </c>
      <c r="Z33" s="9">
        <v>287961.66193214367</v>
      </c>
      <c r="AA33" s="9">
        <v>307182.69149139349</v>
      </c>
      <c r="AB33" s="9">
        <v>320324.11037188687</v>
      </c>
      <c r="AC33" s="9">
        <v>334563.51952331117</v>
      </c>
      <c r="AD33" s="9">
        <v>315062.2315371398</v>
      </c>
      <c r="AE33" s="17">
        <v>353765.336007523</v>
      </c>
      <c r="AF33" s="17">
        <v>381734.24148247228</v>
      </c>
      <c r="AH33" s="35"/>
      <c r="AI33" s="35"/>
      <c r="AK33" s="38"/>
      <c r="AL33" s="38"/>
    </row>
    <row r="34" spans="1:40" ht="18" customHeight="1" x14ac:dyDescent="0.3">
      <c r="A34" s="20" t="s">
        <v>379</v>
      </c>
      <c r="B34" s="8" t="s">
        <v>394</v>
      </c>
      <c r="C34" s="9">
        <v>59901.619488882483</v>
      </c>
      <c r="D34" s="9">
        <v>66536.339810025733</v>
      </c>
      <c r="E34" s="9">
        <v>79318.638665845676</v>
      </c>
      <c r="F34" s="9">
        <v>86256.852779787267</v>
      </c>
      <c r="G34" s="9">
        <v>95479.478326950892</v>
      </c>
      <c r="H34" s="9">
        <v>95970.409860160362</v>
      </c>
      <c r="I34" s="9">
        <v>100965.13623234813</v>
      </c>
      <c r="J34" s="9">
        <v>123130.40696186485</v>
      </c>
      <c r="K34" s="9">
        <v>140462.50751203584</v>
      </c>
      <c r="L34" s="9">
        <v>167412.71907944314</v>
      </c>
      <c r="M34" s="9">
        <v>179296.2263013667</v>
      </c>
      <c r="N34" s="9">
        <v>193414.7762319083</v>
      </c>
      <c r="O34" s="9">
        <v>207733.93859012492</v>
      </c>
      <c r="P34" s="9">
        <v>199274.83672751865</v>
      </c>
      <c r="Q34" s="9">
        <v>223567.49266389315</v>
      </c>
      <c r="R34" s="9">
        <v>248078.90119512324</v>
      </c>
      <c r="S34" s="9">
        <v>239496.76059463664</v>
      </c>
      <c r="T34" s="9">
        <v>237959.50778136507</v>
      </c>
      <c r="U34" s="9">
        <v>229102.27110473989</v>
      </c>
      <c r="V34" s="9">
        <v>228665.49632732457</v>
      </c>
      <c r="W34" s="9">
        <v>238543.3921100024</v>
      </c>
      <c r="X34" s="9">
        <v>257453.54805880657</v>
      </c>
      <c r="Y34" s="9">
        <v>277403.74563800491</v>
      </c>
      <c r="Z34" s="9">
        <v>299419.09114907641</v>
      </c>
      <c r="AA34" s="9">
        <v>319596.30919060344</v>
      </c>
      <c r="AB34" s="9">
        <v>337182.14438147401</v>
      </c>
      <c r="AC34" s="9">
        <v>353339.13176353183</v>
      </c>
      <c r="AD34" s="9">
        <v>324903.36399814684</v>
      </c>
      <c r="AE34" s="17">
        <v>379929.7330387691</v>
      </c>
      <c r="AF34" s="17">
        <v>432176.28456360806</v>
      </c>
      <c r="AH34" s="35"/>
      <c r="AI34" s="35"/>
      <c r="AM34" s="39"/>
      <c r="AN34" s="39"/>
    </row>
    <row r="35" spans="1:40" ht="18" customHeight="1" x14ac:dyDescent="0.3">
      <c r="A35" s="19" t="s">
        <v>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G35" s="17"/>
      <c r="AH35" s="35"/>
      <c r="AI35" s="35"/>
    </row>
    <row r="36" spans="1:40" ht="18" customHeight="1" x14ac:dyDescent="0.3">
      <c r="A36" s="20" t="s">
        <v>370</v>
      </c>
      <c r="B36" s="8" t="s">
        <v>130</v>
      </c>
      <c r="C36" s="9">
        <v>22475.563677664584</v>
      </c>
      <c r="D36" s="9">
        <v>25121.818608646092</v>
      </c>
      <c r="E36" s="9">
        <v>27779.827941538839</v>
      </c>
      <c r="F36" s="9">
        <v>31786.564630363107</v>
      </c>
      <c r="G36" s="9">
        <v>34347.220381747917</v>
      </c>
      <c r="H36" s="9">
        <v>36906.975042569095</v>
      </c>
      <c r="I36" s="9">
        <v>40133.99037424491</v>
      </c>
      <c r="J36" s="9">
        <v>45378.93917205769</v>
      </c>
      <c r="K36" s="9">
        <v>46686.149907772837</v>
      </c>
      <c r="L36" s="9">
        <v>52912.299823778769</v>
      </c>
      <c r="M36" s="9">
        <v>56568.030201034999</v>
      </c>
      <c r="N36" s="9">
        <v>63607.706639781522</v>
      </c>
      <c r="O36" s="9">
        <v>66803.928548153897</v>
      </c>
      <c r="P36" s="9">
        <v>75648.230892369189</v>
      </c>
      <c r="Q36" s="9">
        <v>87870.240413707128</v>
      </c>
      <c r="R36" s="9">
        <v>95455.139567555088</v>
      </c>
      <c r="S36" s="9">
        <v>114869.16628380094</v>
      </c>
      <c r="T36" s="9">
        <v>137435.7794490697</v>
      </c>
      <c r="U36" s="9">
        <v>165442.62377118628</v>
      </c>
      <c r="V36" s="9">
        <v>191241.60694346504</v>
      </c>
      <c r="W36" s="9">
        <v>211604.05994774573</v>
      </c>
      <c r="X36" s="9">
        <v>230703.52654630673</v>
      </c>
      <c r="Y36" s="9">
        <v>250865.88219118514</v>
      </c>
      <c r="Z36" s="9">
        <v>270614.23685596394</v>
      </c>
      <c r="AA36" s="9">
        <v>292064.31618006772</v>
      </c>
      <c r="AB36" s="9">
        <v>314751.73647357238</v>
      </c>
      <c r="AC36" s="9">
        <v>338339.98130100343</v>
      </c>
      <c r="AD36" s="9">
        <v>349374.88885862468</v>
      </c>
      <c r="AE36" s="17">
        <v>391966.75758251984</v>
      </c>
      <c r="AF36" s="17">
        <v>436996.32821403944</v>
      </c>
      <c r="AH36" s="35"/>
      <c r="AI36" s="35"/>
    </row>
    <row r="37" spans="1:40" ht="18" customHeight="1" x14ac:dyDescent="0.3">
      <c r="A37" s="20" t="s">
        <v>371</v>
      </c>
      <c r="B37" s="8" t="s">
        <v>131</v>
      </c>
      <c r="C37" s="9">
        <v>11333.96957047399</v>
      </c>
      <c r="D37" s="9">
        <v>12337.980945701933</v>
      </c>
      <c r="E37" s="9">
        <v>13851.725172797989</v>
      </c>
      <c r="F37" s="9">
        <v>16896.896438414668</v>
      </c>
      <c r="G37" s="9">
        <v>18403.523412084054</v>
      </c>
      <c r="H37" s="9">
        <v>20523.679803043869</v>
      </c>
      <c r="I37" s="9">
        <v>23158.438989181508</v>
      </c>
      <c r="J37" s="9">
        <v>27128.566879175945</v>
      </c>
      <c r="K37" s="9">
        <v>28247.758794566311</v>
      </c>
      <c r="L37" s="9">
        <v>31500.478124707362</v>
      </c>
      <c r="M37" s="9">
        <v>35906.371584525266</v>
      </c>
      <c r="N37" s="9">
        <v>41201.463980727553</v>
      </c>
      <c r="O37" s="9">
        <v>43476.191936798437</v>
      </c>
      <c r="P37" s="9">
        <v>50317.004298926324</v>
      </c>
      <c r="Q37" s="9">
        <v>60535.852448561651</v>
      </c>
      <c r="R37" s="9">
        <v>64436.136359293771</v>
      </c>
      <c r="S37" s="9">
        <v>70979.244608792374</v>
      </c>
      <c r="T37" s="9">
        <v>81681.707020279762</v>
      </c>
      <c r="U37" s="9">
        <v>94427.163735154492</v>
      </c>
      <c r="V37" s="9">
        <v>104485.44722289877</v>
      </c>
      <c r="W37" s="9">
        <v>116034.339923962</v>
      </c>
      <c r="X37" s="9">
        <v>126535.10336668641</v>
      </c>
      <c r="Y37" s="9">
        <v>136808.14610198454</v>
      </c>
      <c r="Z37" s="9">
        <v>144891.72982753455</v>
      </c>
      <c r="AA37" s="9">
        <v>156530.44300138584</v>
      </c>
      <c r="AB37" s="9">
        <v>171481.8735230458</v>
      </c>
      <c r="AC37" s="9">
        <v>187400.48447738105</v>
      </c>
      <c r="AD37" s="9">
        <v>192840.1321548803</v>
      </c>
      <c r="AE37" s="17">
        <v>215628.98129813556</v>
      </c>
      <c r="AF37" s="17">
        <v>240116.3133977426</v>
      </c>
      <c r="AH37" s="35"/>
      <c r="AI37" s="35"/>
    </row>
    <row r="38" spans="1:40" ht="18" customHeight="1" x14ac:dyDescent="0.3">
      <c r="A38" s="20" t="s">
        <v>380</v>
      </c>
      <c r="B38" s="8" t="s">
        <v>86</v>
      </c>
      <c r="C38" s="9">
        <v>11141.594107190595</v>
      </c>
      <c r="D38" s="9">
        <v>12783.837662944159</v>
      </c>
      <c r="E38" s="9">
        <v>13928.10276874085</v>
      </c>
      <c r="F38" s="9">
        <v>14889.66819194844</v>
      </c>
      <c r="G38" s="9">
        <v>15943.696969663863</v>
      </c>
      <c r="H38" s="9">
        <v>16383.295239525225</v>
      </c>
      <c r="I38" s="9">
        <v>16975.551385063402</v>
      </c>
      <c r="J38" s="9">
        <v>18250.372292881744</v>
      </c>
      <c r="K38" s="9">
        <v>18438.391113206526</v>
      </c>
      <c r="L38" s="9">
        <v>21411.821699071406</v>
      </c>
      <c r="M38" s="9">
        <v>20661.658616509732</v>
      </c>
      <c r="N38" s="9">
        <v>22406.242659053969</v>
      </c>
      <c r="O38" s="9">
        <v>23327.736611355456</v>
      </c>
      <c r="P38" s="9">
        <v>25331.226593442865</v>
      </c>
      <c r="Q38" s="9">
        <v>27334.387965145477</v>
      </c>
      <c r="R38" s="9">
        <v>31019.003208261322</v>
      </c>
      <c r="S38" s="9">
        <v>43889.921675008562</v>
      </c>
      <c r="T38" s="9">
        <v>55754.072428789936</v>
      </c>
      <c r="U38" s="9">
        <v>71015.460036031785</v>
      </c>
      <c r="V38" s="9">
        <v>86756.159720566269</v>
      </c>
      <c r="W38" s="9">
        <v>95569.720023783724</v>
      </c>
      <c r="X38" s="9">
        <v>104168.42317962032</v>
      </c>
      <c r="Y38" s="9">
        <v>114057.7360892006</v>
      </c>
      <c r="Z38" s="9">
        <v>125722.50702842939</v>
      </c>
      <c r="AA38" s="9">
        <v>135533.87317868188</v>
      </c>
      <c r="AB38" s="9">
        <v>143269.86295052659</v>
      </c>
      <c r="AC38" s="9">
        <v>150939.49682362238</v>
      </c>
      <c r="AD38" s="9">
        <v>156534.75670374438</v>
      </c>
      <c r="AE38" s="17">
        <v>176337.77628438428</v>
      </c>
      <c r="AF38" s="17">
        <v>196880.01481629684</v>
      </c>
      <c r="AG38" s="17"/>
      <c r="AH38" s="35"/>
      <c r="AI38" s="35"/>
    </row>
    <row r="39" spans="1:40" ht="18" customHeight="1" x14ac:dyDescent="0.3">
      <c r="A39" s="20" t="s">
        <v>372</v>
      </c>
      <c r="B39" s="8" t="s">
        <v>132</v>
      </c>
      <c r="C39" s="9">
        <v>855.36089033195651</v>
      </c>
      <c r="D39" s="9">
        <v>932.41434074510789</v>
      </c>
      <c r="E39" s="9">
        <v>1022.3100328937846</v>
      </c>
      <c r="F39" s="9">
        <v>1119.5280558565762</v>
      </c>
      <c r="G39" s="9">
        <v>1463.0016966602291</v>
      </c>
      <c r="H39" s="9">
        <v>1469.9860737444621</v>
      </c>
      <c r="I39" s="9">
        <v>1785.7475086977713</v>
      </c>
      <c r="J39" s="9">
        <v>1992.8004938722916</v>
      </c>
      <c r="K39" s="9">
        <v>1998.9963122534664</v>
      </c>
      <c r="L39" s="9">
        <v>2480.4677260923686</v>
      </c>
      <c r="M39" s="9">
        <v>2833.742025062606</v>
      </c>
      <c r="N39" s="9">
        <v>2982.1037124809109</v>
      </c>
      <c r="O39" s="9">
        <v>3281.5307171565778</v>
      </c>
      <c r="P39" s="9">
        <v>3365.7749364443243</v>
      </c>
      <c r="Q39" s="9">
        <v>3591.8272138595071</v>
      </c>
      <c r="R39" s="9">
        <v>3825.1049537553481</v>
      </c>
      <c r="S39" s="9">
        <v>4620.1773143929149</v>
      </c>
      <c r="T39" s="9">
        <v>5530.7691128163224</v>
      </c>
      <c r="U39" s="9">
        <v>6385.6103795952367</v>
      </c>
      <c r="V39" s="9">
        <v>7272.2086823990639</v>
      </c>
      <c r="W39" s="9">
        <v>10497.04552844828</v>
      </c>
      <c r="X39" s="9">
        <v>10131.158497098115</v>
      </c>
      <c r="Y39" s="9">
        <v>10214.097402009387</v>
      </c>
      <c r="Z39" s="9">
        <v>10376.802718864534</v>
      </c>
      <c r="AA39" s="9">
        <v>10411.197343047987</v>
      </c>
      <c r="AB39" s="9">
        <v>11177.061924429931</v>
      </c>
      <c r="AC39" s="9">
        <v>10697.859822915123</v>
      </c>
      <c r="AD39" s="9">
        <v>9803</v>
      </c>
      <c r="AE39" s="17">
        <v>10894.513507746702</v>
      </c>
      <c r="AF39" s="17">
        <v>10434.315188809243</v>
      </c>
      <c r="AG39" s="17"/>
      <c r="AH39" s="35"/>
      <c r="AI39" s="35"/>
    </row>
    <row r="40" spans="1:40" ht="18" customHeight="1" x14ac:dyDescent="0.3">
      <c r="A40" s="20" t="s">
        <v>373</v>
      </c>
      <c r="B40" s="8" t="s">
        <v>133</v>
      </c>
      <c r="C40" s="9">
        <v>-595.86510056753878</v>
      </c>
      <c r="D40" s="9">
        <v>-461.23592158130549</v>
      </c>
      <c r="E40" s="9">
        <v>-443.80412779461471</v>
      </c>
      <c r="F40" s="9">
        <v>-526.59486248005192</v>
      </c>
      <c r="G40" s="9">
        <v>-520.46031437060094</v>
      </c>
      <c r="H40" s="9">
        <v>-359.25041502840281</v>
      </c>
      <c r="I40" s="9">
        <v>-341.54685264586283</v>
      </c>
      <c r="J40" s="9">
        <v>-370.12028893125353</v>
      </c>
      <c r="K40" s="9">
        <v>-453.92761462509839</v>
      </c>
      <c r="L40" s="9">
        <v>-499.39708705742208</v>
      </c>
      <c r="M40" s="9">
        <v>-758.5424144790378</v>
      </c>
      <c r="N40" s="9">
        <v>-478.88156288272717</v>
      </c>
      <c r="O40" s="9">
        <v>-697.7339182528525</v>
      </c>
      <c r="P40" s="9">
        <v>-1178.2999662508632</v>
      </c>
      <c r="Q40" s="9">
        <v>-1209.3803650238965</v>
      </c>
      <c r="R40" s="9">
        <v>-1177.3005208920763</v>
      </c>
      <c r="S40" s="9">
        <v>-1735.2630166823883</v>
      </c>
      <c r="T40" s="9">
        <v>-1823.5523383757504</v>
      </c>
      <c r="U40" s="9">
        <v>-1493.4125876773269</v>
      </c>
      <c r="V40" s="9">
        <v>-1609.920000557167</v>
      </c>
      <c r="W40" s="9">
        <v>-2645.8589891917254</v>
      </c>
      <c r="X40" s="9">
        <v>-3096.7702696440001</v>
      </c>
      <c r="Y40" s="9">
        <v>-1886.860768342071</v>
      </c>
      <c r="Z40" s="9">
        <v>-2244.2844957624238</v>
      </c>
      <c r="AA40" s="9">
        <v>-2321.9120962384054</v>
      </c>
      <c r="AB40" s="9">
        <v>-1921.4581459972615</v>
      </c>
      <c r="AC40" s="9">
        <v>-2255.6044230695788</v>
      </c>
      <c r="AD40" s="9">
        <v>-811.32918072209736</v>
      </c>
      <c r="AE40" s="17">
        <v>-1936.7019316417709</v>
      </c>
      <c r="AF40" s="17">
        <v>-2715.9915034177843</v>
      </c>
      <c r="AH40" s="35"/>
      <c r="AI40" s="35"/>
    </row>
    <row r="41" spans="1:40" ht="18" customHeight="1" x14ac:dyDescent="0.3">
      <c r="A41" s="20" t="s">
        <v>374</v>
      </c>
      <c r="B41" s="8" t="s">
        <v>134</v>
      </c>
      <c r="C41" s="9">
        <v>10882.098317426176</v>
      </c>
      <c r="D41" s="9">
        <v>12312.659243780356</v>
      </c>
      <c r="E41" s="9">
        <v>13349.59686364168</v>
      </c>
      <c r="F41" s="9">
        <v>14296.734998571917</v>
      </c>
      <c r="G41" s="9">
        <v>15001.155587374235</v>
      </c>
      <c r="H41" s="9">
        <v>15272.559580809168</v>
      </c>
      <c r="I41" s="9">
        <v>15531.350729011492</v>
      </c>
      <c r="J41" s="9">
        <v>16627.692087940704</v>
      </c>
      <c r="K41" s="9">
        <v>16893.322415578157</v>
      </c>
      <c r="L41" s="9">
        <v>19430.751060036462</v>
      </c>
      <c r="M41" s="9">
        <v>18586.459005926165</v>
      </c>
      <c r="N41" s="9">
        <v>19903.020509455786</v>
      </c>
      <c r="O41" s="9">
        <v>20743.939812451732</v>
      </c>
      <c r="P41" s="9">
        <v>23143.751623249402</v>
      </c>
      <c r="Q41" s="9">
        <v>24951.941116309863</v>
      </c>
      <c r="R41" s="9">
        <v>28371.19877539805</v>
      </c>
      <c r="S41" s="9">
        <v>41005.007377298032</v>
      </c>
      <c r="T41" s="9">
        <v>52046.855654349361</v>
      </c>
      <c r="U41" s="9">
        <v>66123.262244113881</v>
      </c>
      <c r="V41" s="9">
        <v>81093.871038724363</v>
      </c>
      <c r="W41" s="9">
        <v>87718.533484527186</v>
      </c>
      <c r="X41" s="9">
        <v>97134.034952166214</v>
      </c>
      <c r="Y41" s="9">
        <v>105730.49945553328</v>
      </c>
      <c r="Z41" s="9">
        <v>117589.98880532724</v>
      </c>
      <c r="AA41" s="9">
        <v>127444.58793187232</v>
      </c>
      <c r="AB41" s="9">
        <v>134014.25917209391</v>
      </c>
      <c r="AC41" s="9">
        <v>142497.24142377684</v>
      </c>
      <c r="AD41" s="9">
        <v>147543.08588446648</v>
      </c>
      <c r="AE41" s="17">
        <v>167379.96470827932</v>
      </c>
      <c r="AF41" s="17">
        <v>189161.69113090538</v>
      </c>
      <c r="AH41" s="35"/>
      <c r="AI41" s="35"/>
    </row>
    <row r="42" spans="1:40" ht="18" customHeight="1" x14ac:dyDescent="0.3">
      <c r="A42" s="20" t="s">
        <v>375</v>
      </c>
      <c r="B42" s="8" t="s">
        <v>144</v>
      </c>
      <c r="C42" s="9">
        <v>4095.5623202070019</v>
      </c>
      <c r="D42" s="9">
        <v>4521.943776321993</v>
      </c>
      <c r="E42" s="9">
        <v>5179.1027553780596</v>
      </c>
      <c r="F42" s="9">
        <v>6393.8318516280406</v>
      </c>
      <c r="G42" s="9">
        <v>6999.9242075242937</v>
      </c>
      <c r="H42" s="9">
        <v>7045.574052184902</v>
      </c>
      <c r="I42" s="9">
        <v>8152.2758430363265</v>
      </c>
      <c r="J42" s="9">
        <v>8617.0571957864449</v>
      </c>
      <c r="K42" s="9">
        <v>8675.3959730834304</v>
      </c>
      <c r="L42" s="9">
        <v>10435.707763455455</v>
      </c>
      <c r="M42" s="9">
        <v>11440.415805357001</v>
      </c>
      <c r="N42" s="9">
        <v>11918.494153825908</v>
      </c>
      <c r="O42" s="9">
        <v>13145.672781133399</v>
      </c>
      <c r="P42" s="9">
        <v>14606.981373223549</v>
      </c>
      <c r="Q42" s="9">
        <v>16308.462229067311</v>
      </c>
      <c r="R42" s="9">
        <v>18615.933012001726</v>
      </c>
      <c r="S42" s="9">
        <v>21113.269194858971</v>
      </c>
      <c r="T42" s="9">
        <v>23319.573219536138</v>
      </c>
      <c r="U42" s="9">
        <v>27659.345170231914</v>
      </c>
      <c r="V42" s="9">
        <v>31360.564869378759</v>
      </c>
      <c r="W42" s="9">
        <v>34984.043091193176</v>
      </c>
      <c r="X42" s="9">
        <v>37393.440077042753</v>
      </c>
      <c r="Y42" s="9">
        <v>40615.031503591345</v>
      </c>
      <c r="Z42" s="9">
        <v>45286.993381469685</v>
      </c>
      <c r="AA42" s="9">
        <v>49024.964775088629</v>
      </c>
      <c r="AB42" s="9">
        <v>50154.366464437473</v>
      </c>
      <c r="AC42" s="9">
        <v>51424.029920523921</v>
      </c>
      <c r="AD42" s="9">
        <v>50885.506079440413</v>
      </c>
      <c r="AE42" s="17">
        <v>53172.419312856066</v>
      </c>
      <c r="AF42" s="17">
        <v>55567.853566689024</v>
      </c>
      <c r="AH42" s="35"/>
      <c r="AI42" s="35"/>
      <c r="AK42" s="38"/>
      <c r="AL42" s="38"/>
    </row>
    <row r="43" spans="1:40" ht="18" customHeight="1" x14ac:dyDescent="0.3">
      <c r="A43" s="20" t="s">
        <v>379</v>
      </c>
      <c r="B43" s="8" t="s">
        <v>395</v>
      </c>
      <c r="C43" s="9">
        <v>6786.5359972191745</v>
      </c>
      <c r="D43" s="9">
        <v>7790.7154674583626</v>
      </c>
      <c r="E43" s="9">
        <v>8170.4941082636215</v>
      </c>
      <c r="F43" s="9">
        <v>7902.9031469438769</v>
      </c>
      <c r="G43" s="9">
        <v>8001.2313798499399</v>
      </c>
      <c r="H43" s="9">
        <v>8226.9855286242655</v>
      </c>
      <c r="I43" s="9">
        <v>7379.0748859751657</v>
      </c>
      <c r="J43" s="9">
        <v>8010.6348921542613</v>
      </c>
      <c r="K43" s="9">
        <v>8217.9264424947287</v>
      </c>
      <c r="L43" s="9">
        <v>8995.0432965810051</v>
      </c>
      <c r="M43" s="9">
        <v>7146.0432005691646</v>
      </c>
      <c r="N43" s="9">
        <v>7984.5263556298796</v>
      </c>
      <c r="O43" s="9">
        <v>7598.2670313183335</v>
      </c>
      <c r="P43" s="9">
        <v>8536.7702500258547</v>
      </c>
      <c r="Q43" s="9">
        <v>8643.4788872425543</v>
      </c>
      <c r="R43" s="9">
        <v>9755.2657633963227</v>
      </c>
      <c r="S43" s="9">
        <v>19891.738182439065</v>
      </c>
      <c r="T43" s="9">
        <v>28727.28243481322</v>
      </c>
      <c r="U43" s="9">
        <v>38463.917073881967</v>
      </c>
      <c r="V43" s="9">
        <v>49733.306169345611</v>
      </c>
      <c r="W43" s="9">
        <v>52734.49039333401</v>
      </c>
      <c r="X43" s="9">
        <v>59740.594875123468</v>
      </c>
      <c r="Y43" s="9">
        <v>65115.467951941944</v>
      </c>
      <c r="Z43" s="9">
        <v>72302.995423857559</v>
      </c>
      <c r="AA43" s="9">
        <v>78419.623156783695</v>
      </c>
      <c r="AB43" s="9">
        <v>83859.892707656414</v>
      </c>
      <c r="AC43" s="9">
        <v>91073.21150325294</v>
      </c>
      <c r="AD43" s="9">
        <v>96657.579805026064</v>
      </c>
      <c r="AE43" s="17">
        <v>114207.54539542328</v>
      </c>
      <c r="AF43" s="17">
        <v>133593.83756421629</v>
      </c>
      <c r="AG43" s="17"/>
      <c r="AH43" s="35"/>
      <c r="AI43" s="35"/>
      <c r="AM43" s="39"/>
      <c r="AN43" s="39"/>
    </row>
    <row r="44" spans="1:40" ht="18" customHeight="1" x14ac:dyDescent="0.3">
      <c r="A44" s="19" t="s">
        <v>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H44" s="35"/>
      <c r="AI44" s="35"/>
    </row>
    <row r="45" spans="1:40" ht="18" customHeight="1" x14ac:dyDescent="0.3">
      <c r="A45" s="20" t="s">
        <v>370</v>
      </c>
      <c r="B45" s="8" t="s">
        <v>135</v>
      </c>
      <c r="C45" s="9">
        <v>42884.695191808765</v>
      </c>
      <c r="D45" s="9">
        <v>47615.977112404755</v>
      </c>
      <c r="E45" s="9">
        <v>53863.645899053103</v>
      </c>
      <c r="F45" s="9">
        <v>60175.513088346175</v>
      </c>
      <c r="G45" s="9">
        <v>67667.509188399184</v>
      </c>
      <c r="H45" s="9">
        <v>71535.030899969235</v>
      </c>
      <c r="I45" s="9">
        <v>76354.349261447744</v>
      </c>
      <c r="J45" s="9">
        <v>84177.388682520672</v>
      </c>
      <c r="K45" s="9">
        <v>93591.811436235774</v>
      </c>
      <c r="L45" s="9">
        <v>104333.87146792022</v>
      </c>
      <c r="M45" s="9">
        <v>125912.88023556405</v>
      </c>
      <c r="N45" s="9">
        <v>145893.95752018437</v>
      </c>
      <c r="O45" s="9">
        <v>161267.36193127368</v>
      </c>
      <c r="P45" s="9">
        <v>175320.18439149371</v>
      </c>
      <c r="Q45" s="9">
        <v>217868.92402867053</v>
      </c>
      <c r="R45" s="9">
        <v>277727.26701066497</v>
      </c>
      <c r="S45" s="9">
        <v>301609.27026010241</v>
      </c>
      <c r="T45" s="9">
        <v>317964.09700777725</v>
      </c>
      <c r="U45" s="9">
        <v>341060.59086417354</v>
      </c>
      <c r="V45" s="9">
        <v>371893.88168786827</v>
      </c>
      <c r="W45" s="9">
        <v>409723.38676707615</v>
      </c>
      <c r="X45" s="9">
        <v>439785.91976482247</v>
      </c>
      <c r="Y45" s="9">
        <v>462721.98312373349</v>
      </c>
      <c r="Z45" s="9">
        <v>483528.89301439957</v>
      </c>
      <c r="AA45" s="9">
        <v>473760.72685814474</v>
      </c>
      <c r="AB45" s="9">
        <v>485697.39777007903</v>
      </c>
      <c r="AC45" s="9">
        <v>489026.35912072845</v>
      </c>
      <c r="AD45" s="9">
        <v>423565.25393153389</v>
      </c>
      <c r="AE45" s="17">
        <v>443192.47828443721</v>
      </c>
      <c r="AF45" s="17">
        <v>477520.45896365546</v>
      </c>
      <c r="AH45" s="35"/>
      <c r="AI45" s="35"/>
    </row>
    <row r="46" spans="1:40" ht="18" customHeight="1" x14ac:dyDescent="0.3">
      <c r="A46" s="20" t="s">
        <v>371</v>
      </c>
      <c r="B46" s="8" t="s">
        <v>136</v>
      </c>
      <c r="C46" s="9">
        <v>28016.659603898646</v>
      </c>
      <c r="D46" s="9">
        <v>30967.119204093466</v>
      </c>
      <c r="E46" s="9">
        <v>34838.296873338193</v>
      </c>
      <c r="F46" s="9">
        <v>38904.087139726566</v>
      </c>
      <c r="G46" s="9">
        <v>43745.922713094427</v>
      </c>
      <c r="H46" s="9">
        <v>47460.043144343304</v>
      </c>
      <c r="I46" s="9">
        <v>51942.209919377485</v>
      </c>
      <c r="J46" s="9">
        <v>58706.343869811957</v>
      </c>
      <c r="K46" s="9">
        <v>66537.777085595968</v>
      </c>
      <c r="L46" s="9">
        <v>75865.302433927543</v>
      </c>
      <c r="M46" s="9">
        <v>94195.936636068902</v>
      </c>
      <c r="N46" s="9">
        <v>107933.08488163291</v>
      </c>
      <c r="O46" s="9">
        <v>115795.03752533458</v>
      </c>
      <c r="P46" s="9">
        <v>122791.35641668842</v>
      </c>
      <c r="Q46" s="9">
        <v>147679.58558259075</v>
      </c>
      <c r="R46" s="9">
        <v>178317.85073781625</v>
      </c>
      <c r="S46" s="9">
        <v>199205.15508084695</v>
      </c>
      <c r="T46" s="9">
        <v>215881.35423812643</v>
      </c>
      <c r="U46" s="9">
        <v>230013.21126946388</v>
      </c>
      <c r="V46" s="9">
        <v>250167.71896268107</v>
      </c>
      <c r="W46" s="9">
        <v>272184.93401395687</v>
      </c>
      <c r="X46" s="9">
        <v>294350.34241536818</v>
      </c>
      <c r="Y46" s="9">
        <v>308891.03746643418</v>
      </c>
      <c r="Z46" s="9">
        <v>323105.43013251142</v>
      </c>
      <c r="AA46" s="9">
        <v>314030.50011700206</v>
      </c>
      <c r="AB46" s="9">
        <v>322312.28348267131</v>
      </c>
      <c r="AC46" s="9">
        <v>323344.1199854021</v>
      </c>
      <c r="AD46" s="9">
        <v>285448.44805106736</v>
      </c>
      <c r="AE46" s="17">
        <v>301074.88378660649</v>
      </c>
      <c r="AF46" s="17">
        <v>327221.11059270496</v>
      </c>
      <c r="AH46" s="35"/>
      <c r="AI46" s="35"/>
    </row>
    <row r="47" spans="1:40" ht="18" customHeight="1" x14ac:dyDescent="0.3">
      <c r="A47" s="20" t="s">
        <v>380</v>
      </c>
      <c r="B47" s="8" t="s">
        <v>89</v>
      </c>
      <c r="C47" s="9">
        <v>14868.035587910119</v>
      </c>
      <c r="D47" s="9">
        <v>16648.857908311289</v>
      </c>
      <c r="E47" s="9">
        <v>19025.34902571491</v>
      </c>
      <c r="F47" s="9">
        <v>21271.42594861961</v>
      </c>
      <c r="G47" s="9">
        <v>23921.586475304757</v>
      </c>
      <c r="H47" s="9">
        <v>24074.987755625934</v>
      </c>
      <c r="I47" s="9">
        <v>24412.139342070259</v>
      </c>
      <c r="J47" s="9">
        <v>25471.044812708711</v>
      </c>
      <c r="K47" s="9">
        <v>27054.034350639813</v>
      </c>
      <c r="L47" s="9">
        <v>28468.569033992673</v>
      </c>
      <c r="M47" s="9">
        <v>31716.943599495149</v>
      </c>
      <c r="N47" s="9">
        <v>37960.872638551453</v>
      </c>
      <c r="O47" s="9">
        <v>45472.3244059391</v>
      </c>
      <c r="P47" s="9">
        <v>52528.827974805288</v>
      </c>
      <c r="Q47" s="9">
        <v>70189.338446079782</v>
      </c>
      <c r="R47" s="9">
        <v>99409.416272848714</v>
      </c>
      <c r="S47" s="9">
        <v>102404.11517925546</v>
      </c>
      <c r="T47" s="9">
        <v>102082.74276965081</v>
      </c>
      <c r="U47" s="9">
        <v>111047.37959470965</v>
      </c>
      <c r="V47" s="9">
        <v>121726.1627251872</v>
      </c>
      <c r="W47" s="9">
        <v>137538.45275311929</v>
      </c>
      <c r="X47" s="9">
        <v>145435.57734945428</v>
      </c>
      <c r="Y47" s="9">
        <v>153830.94565729931</v>
      </c>
      <c r="Z47" s="9">
        <v>160423.46288188815</v>
      </c>
      <c r="AA47" s="9">
        <v>159730.22674114269</v>
      </c>
      <c r="AB47" s="9">
        <v>163385.11428740772</v>
      </c>
      <c r="AC47" s="9">
        <v>165682.23913532635</v>
      </c>
      <c r="AD47" s="9">
        <v>138116.80588046653</v>
      </c>
      <c r="AE47" s="17">
        <v>142117.59449783072</v>
      </c>
      <c r="AF47" s="17">
        <v>150299.34837095049</v>
      </c>
      <c r="AG47" s="17"/>
      <c r="AH47" s="35"/>
      <c r="AI47" s="35"/>
    </row>
    <row r="48" spans="1:40" ht="18" customHeight="1" x14ac:dyDescent="0.3">
      <c r="A48" s="20" t="s">
        <v>372</v>
      </c>
      <c r="B48" s="8" t="s">
        <v>137</v>
      </c>
      <c r="C48" s="9">
        <v>144.15348976715754</v>
      </c>
      <c r="D48" s="9">
        <v>157.13926442812624</v>
      </c>
      <c r="E48" s="9">
        <v>172.28933486592314</v>
      </c>
      <c r="F48" s="9">
        <v>188.67343359752553</v>
      </c>
      <c r="G48" s="9">
        <v>246.55885310234092</v>
      </c>
      <c r="H48" s="9">
        <v>247.73592624412467</v>
      </c>
      <c r="I48" s="9">
        <v>300.95102328315306</v>
      </c>
      <c r="J48" s="9">
        <v>335.84554642183809</v>
      </c>
      <c r="K48" s="9">
        <v>336.88972420890428</v>
      </c>
      <c r="L48" s="9">
        <v>418.03183078928504</v>
      </c>
      <c r="M48" s="9">
        <v>477.56894970273243</v>
      </c>
      <c r="N48" s="9">
        <v>502.57226144029949</v>
      </c>
      <c r="O48" s="9">
        <v>553.034526131608</v>
      </c>
      <c r="P48" s="9">
        <v>567.23215702670916</v>
      </c>
      <c r="Q48" s="9">
        <v>605.3286202009441</v>
      </c>
      <c r="R48" s="9">
        <v>644.64278650322865</v>
      </c>
      <c r="S48" s="9">
        <v>778.63588426905858</v>
      </c>
      <c r="T48" s="9">
        <v>932.09740791335764</v>
      </c>
      <c r="U48" s="9">
        <v>1076.1633258153729</v>
      </c>
      <c r="V48" s="9">
        <v>1225.5812391375619</v>
      </c>
      <c r="W48" s="9">
        <v>1482.820914375952</v>
      </c>
      <c r="X48" s="9">
        <v>1616.9759122242806</v>
      </c>
      <c r="Y48" s="9">
        <v>1718.8816801692315</v>
      </c>
      <c r="Z48" s="9">
        <v>1752.1441667165711</v>
      </c>
      <c r="AA48" s="9">
        <v>1753.7402022042966</v>
      </c>
      <c r="AB48" s="9">
        <v>2909.8624170298972</v>
      </c>
      <c r="AC48" s="9">
        <v>2761.8500026350112</v>
      </c>
      <c r="AD48" s="9">
        <v>2690</v>
      </c>
      <c r="AE48" s="17">
        <v>2288.6384600489705</v>
      </c>
      <c r="AF48" s="17">
        <v>2518.7490476470325</v>
      </c>
      <c r="AH48" s="35"/>
      <c r="AI48" s="35"/>
    </row>
    <row r="49" spans="1:40" ht="18" customHeight="1" x14ac:dyDescent="0.3">
      <c r="A49" s="20" t="s">
        <v>373</v>
      </c>
      <c r="B49" s="8" t="s">
        <v>138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17">
        <v>0</v>
      </c>
      <c r="AF49" s="17">
        <v>0</v>
      </c>
      <c r="AH49" s="35"/>
      <c r="AI49" s="35"/>
    </row>
    <row r="50" spans="1:40" ht="18" customHeight="1" x14ac:dyDescent="0.3">
      <c r="A50" s="20" t="s">
        <v>374</v>
      </c>
      <c r="B50" s="8" t="s">
        <v>139</v>
      </c>
      <c r="C50" s="9">
        <v>14723.882098142962</v>
      </c>
      <c r="D50" s="9">
        <v>16491.718643883163</v>
      </c>
      <c r="E50" s="9">
        <v>18853.059690848986</v>
      </c>
      <c r="F50" s="9">
        <v>21082.752515022083</v>
      </c>
      <c r="G50" s="9">
        <v>23675.027622202415</v>
      </c>
      <c r="H50" s="9">
        <v>23827.25182938181</v>
      </c>
      <c r="I50" s="9">
        <v>24111.188318787106</v>
      </c>
      <c r="J50" s="9">
        <v>25135.199266286872</v>
      </c>
      <c r="K50" s="9">
        <v>26717.144626430909</v>
      </c>
      <c r="L50" s="9">
        <v>28050.537203203388</v>
      </c>
      <c r="M50" s="9">
        <v>31239.374649792415</v>
      </c>
      <c r="N50" s="9">
        <v>37458.300377111154</v>
      </c>
      <c r="O50" s="9">
        <v>44919.289879807489</v>
      </c>
      <c r="P50" s="9">
        <v>51961.59581777858</v>
      </c>
      <c r="Q50" s="9">
        <v>69584.009825878835</v>
      </c>
      <c r="R50" s="9">
        <v>98764.773486345483</v>
      </c>
      <c r="S50" s="9">
        <v>101625.47929498641</v>
      </c>
      <c r="T50" s="9">
        <v>101150.64536173745</v>
      </c>
      <c r="U50" s="9">
        <v>109971.21626889428</v>
      </c>
      <c r="V50" s="9">
        <v>120500.58148604963</v>
      </c>
      <c r="W50" s="9">
        <v>136055.63183874334</v>
      </c>
      <c r="X50" s="9">
        <v>143818.60143723001</v>
      </c>
      <c r="Y50" s="9">
        <v>152112.06397713008</v>
      </c>
      <c r="Z50" s="9">
        <v>158671.31871517157</v>
      </c>
      <c r="AA50" s="9">
        <v>157976.48653893839</v>
      </c>
      <c r="AB50" s="9">
        <v>160475.25187037783</v>
      </c>
      <c r="AC50" s="9">
        <v>162920.38913269134</v>
      </c>
      <c r="AD50" s="9">
        <v>135426.80588046653</v>
      </c>
      <c r="AE50" s="17">
        <v>139828.95603778175</v>
      </c>
      <c r="AF50" s="17">
        <v>147780.59932330347</v>
      </c>
      <c r="AH50" s="35"/>
      <c r="AI50" s="35"/>
    </row>
    <row r="51" spans="1:40" ht="18" customHeight="1" x14ac:dyDescent="0.3">
      <c r="A51" s="20" t="s">
        <v>375</v>
      </c>
      <c r="B51" s="8" t="s">
        <v>145</v>
      </c>
      <c r="C51" s="9">
        <v>12713.053224122385</v>
      </c>
      <c r="D51" s="9">
        <v>12689.770871533703</v>
      </c>
      <c r="E51" s="9">
        <v>14314.209409237232</v>
      </c>
      <c r="F51" s="9">
        <v>14530.049370349137</v>
      </c>
      <c r="G51" s="9">
        <v>16933.837135254435</v>
      </c>
      <c r="H51" s="9">
        <v>16796.737471405093</v>
      </c>
      <c r="I51" s="9">
        <v>16534.591823204995</v>
      </c>
      <c r="J51" s="9">
        <v>16213.53643980472</v>
      </c>
      <c r="K51" s="9">
        <v>16257.270409602326</v>
      </c>
      <c r="L51" s="9">
        <v>16784.306165401711</v>
      </c>
      <c r="M51" s="9">
        <v>19007.199927241247</v>
      </c>
      <c r="N51" s="9">
        <v>21318.45081471169</v>
      </c>
      <c r="O51" s="9">
        <v>24866.809821188621</v>
      </c>
      <c r="P51" s="9">
        <v>30912.520563611593</v>
      </c>
      <c r="Q51" s="9">
        <v>39742.364439672958</v>
      </c>
      <c r="R51" s="9">
        <v>47516.867365732956</v>
      </c>
      <c r="S51" s="9">
        <v>52490.221384827499</v>
      </c>
      <c r="T51" s="9">
        <v>54892.035156867802</v>
      </c>
      <c r="U51" s="9">
        <v>59876.194849520609</v>
      </c>
      <c r="V51" s="9">
        <v>65761.150966054498</v>
      </c>
      <c r="W51" s="9">
        <v>73591.638099707299</v>
      </c>
      <c r="X51" s="9">
        <v>80649.458836970676</v>
      </c>
      <c r="Y51" s="9">
        <v>87445.344647501304</v>
      </c>
      <c r="Z51" s="9">
        <v>95424.443956544361</v>
      </c>
      <c r="AA51" s="9">
        <v>97200.968026718692</v>
      </c>
      <c r="AB51" s="9">
        <v>98491.324361960244</v>
      </c>
      <c r="AC51" s="9">
        <v>99260.982696369334</v>
      </c>
      <c r="AD51" s="9">
        <v>86772.889824349695</v>
      </c>
      <c r="AE51" s="17">
        <v>88270.988111808401</v>
      </c>
      <c r="AF51" s="17">
        <v>88744.553896397483</v>
      </c>
      <c r="AG51" s="17"/>
      <c r="AH51" s="35"/>
      <c r="AI51" s="35"/>
      <c r="AK51" s="38"/>
      <c r="AL51" s="38"/>
    </row>
    <row r="52" spans="1:40" ht="18" customHeight="1" x14ac:dyDescent="0.3">
      <c r="A52" s="20" t="s">
        <v>379</v>
      </c>
      <c r="B52" s="8" t="s">
        <v>396</v>
      </c>
      <c r="C52" s="9">
        <v>2010.8288740205771</v>
      </c>
      <c r="D52" s="9">
        <v>3801.9477723494601</v>
      </c>
      <c r="E52" s="9">
        <v>4538.8502816117543</v>
      </c>
      <c r="F52" s="9">
        <v>6552.7031446729452</v>
      </c>
      <c r="G52" s="9">
        <v>6741.1904869479804</v>
      </c>
      <c r="H52" s="9">
        <v>7030.5143579767173</v>
      </c>
      <c r="I52" s="9">
        <v>7576.5964955821109</v>
      </c>
      <c r="J52" s="9">
        <v>8921.662826482152</v>
      </c>
      <c r="K52" s="9">
        <v>10459.874216828583</v>
      </c>
      <c r="L52" s="9">
        <v>11266.231037801677</v>
      </c>
      <c r="M52" s="9">
        <v>12232.174722551168</v>
      </c>
      <c r="N52" s="9">
        <v>16139.849562399464</v>
      </c>
      <c r="O52" s="9">
        <v>20052.480058618868</v>
      </c>
      <c r="P52" s="9">
        <v>21049.075254166986</v>
      </c>
      <c r="Q52" s="9">
        <v>29841.645386205877</v>
      </c>
      <c r="R52" s="9">
        <v>51247.906120612526</v>
      </c>
      <c r="S52" s="9">
        <v>49135.257910158907</v>
      </c>
      <c r="T52" s="9">
        <v>46258.610204869648</v>
      </c>
      <c r="U52" s="9">
        <v>50095.021419373668</v>
      </c>
      <c r="V52" s="9">
        <v>54739.430519995134</v>
      </c>
      <c r="W52" s="9">
        <v>62463.993739036043</v>
      </c>
      <c r="X52" s="9">
        <v>63169.142600259336</v>
      </c>
      <c r="Y52" s="9">
        <v>64666.719329628773</v>
      </c>
      <c r="Z52" s="9">
        <v>63246.874758627207</v>
      </c>
      <c r="AA52" s="9">
        <v>60775.5185122197</v>
      </c>
      <c r="AB52" s="9">
        <v>61983.927508417517</v>
      </c>
      <c r="AC52" s="9">
        <v>63659.406436322111</v>
      </c>
      <c r="AD52" s="9">
        <v>48653.916056116774</v>
      </c>
      <c r="AE52" s="17">
        <v>51557.967925973375</v>
      </c>
      <c r="AF52" s="17">
        <v>59036.045426905985</v>
      </c>
      <c r="AH52" s="35"/>
      <c r="AI52" s="35"/>
      <c r="AM52" s="39"/>
      <c r="AN52" s="39"/>
    </row>
    <row r="53" spans="1:40" ht="18" customHeight="1" x14ac:dyDescent="0.3">
      <c r="A53" s="19" t="s">
        <v>378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G53" s="31"/>
      <c r="AH53" s="35"/>
      <c r="AI53" s="35"/>
    </row>
    <row r="54" spans="1:40" ht="18" customHeight="1" x14ac:dyDescent="0.3">
      <c r="A54" s="20" t="s">
        <v>370</v>
      </c>
      <c r="B54" s="8" t="s">
        <v>148</v>
      </c>
      <c r="C54" s="9">
        <v>101405.15800445245</v>
      </c>
      <c r="D54" s="9">
        <v>112433.51659181422</v>
      </c>
      <c r="E54" s="9">
        <v>130314.6554628553</v>
      </c>
      <c r="F54" s="9">
        <v>144873.1783508134</v>
      </c>
      <c r="G54" s="9">
        <v>156574.77833772832</v>
      </c>
      <c r="H54" s="9">
        <v>169169.88432861713</v>
      </c>
      <c r="I54" s="9">
        <v>195187.65557356825</v>
      </c>
      <c r="J54" s="9">
        <v>236556.61756935655</v>
      </c>
      <c r="K54" s="9">
        <v>257556.35055343463</v>
      </c>
      <c r="L54" s="9">
        <v>303418.67930853408</v>
      </c>
      <c r="M54" s="9">
        <v>330467.9325732849</v>
      </c>
      <c r="N54" s="9">
        <v>362095.63025244314</v>
      </c>
      <c r="O54" s="9">
        <v>395838.13060220069</v>
      </c>
      <c r="P54" s="9">
        <v>445111.13304296549</v>
      </c>
      <c r="Q54" s="9">
        <v>495247.39819344535</v>
      </c>
      <c r="R54" s="9">
        <v>550729.63091784669</v>
      </c>
      <c r="S54" s="9">
        <v>582546.62992233899</v>
      </c>
      <c r="T54" s="9">
        <v>646243.30777826975</v>
      </c>
      <c r="U54" s="9">
        <v>699045.63484660746</v>
      </c>
      <c r="V54" s="9">
        <v>771417.46311698982</v>
      </c>
      <c r="W54" s="9">
        <v>835935.00154629443</v>
      </c>
      <c r="X54" s="9">
        <v>909751.784663853</v>
      </c>
      <c r="Y54" s="9">
        <v>957984.50825911516</v>
      </c>
      <c r="Z54" s="9">
        <v>1032622.2157342972</v>
      </c>
      <c r="AA54" s="9">
        <v>1085832.4308634899</v>
      </c>
      <c r="AB54" s="9">
        <v>1166532.0456302345</v>
      </c>
      <c r="AC54" s="9">
        <v>1242317.8529346737</v>
      </c>
      <c r="AD54" s="9">
        <v>1166621.7444927869</v>
      </c>
      <c r="AE54" s="17">
        <v>1324759.7945027149</v>
      </c>
      <c r="AF54" s="17">
        <v>1511620.227839598</v>
      </c>
      <c r="AG54" s="31"/>
      <c r="AH54" s="35"/>
      <c r="AI54" s="35"/>
    </row>
    <row r="55" spans="1:40" ht="18" customHeight="1" x14ac:dyDescent="0.3">
      <c r="A55" s="20" t="s">
        <v>371</v>
      </c>
      <c r="B55" s="8" t="s">
        <v>149</v>
      </c>
      <c r="C55" s="9">
        <v>40989.008029865305</v>
      </c>
      <c r="D55" s="9">
        <v>45812.607009689134</v>
      </c>
      <c r="E55" s="9">
        <v>53340.520994630322</v>
      </c>
      <c r="F55" s="9">
        <v>59331.801898813341</v>
      </c>
      <c r="G55" s="9">
        <v>64335.328424871201</v>
      </c>
      <c r="H55" s="9">
        <v>71252.018166478447</v>
      </c>
      <c r="I55" s="9">
        <v>84873.199265059549</v>
      </c>
      <c r="J55" s="9">
        <v>106127.52002607126</v>
      </c>
      <c r="K55" s="9">
        <v>118697.40516347653</v>
      </c>
      <c r="L55" s="9">
        <v>144851.17786570103</v>
      </c>
      <c r="M55" s="9">
        <v>155216.5801412164</v>
      </c>
      <c r="N55" s="9">
        <v>165963.57990110887</v>
      </c>
      <c r="O55" s="9">
        <v>182526.49683735328</v>
      </c>
      <c r="P55" s="9">
        <v>206379.32851052456</v>
      </c>
      <c r="Q55" s="9">
        <v>227158.95202052989</v>
      </c>
      <c r="R55" s="9">
        <v>242111.08386480273</v>
      </c>
      <c r="S55" s="9">
        <v>253331.33570508409</v>
      </c>
      <c r="T55" s="9">
        <v>259876.25052821072</v>
      </c>
      <c r="U55" s="9">
        <v>279084.55842871097</v>
      </c>
      <c r="V55" s="9">
        <v>316398.04112514399</v>
      </c>
      <c r="W55" s="9">
        <v>343479.15292637993</v>
      </c>
      <c r="X55" s="9">
        <v>382231.29500304261</v>
      </c>
      <c r="Y55" s="9">
        <v>402448.23319149995</v>
      </c>
      <c r="Z55" s="9">
        <v>438136.56633198261</v>
      </c>
      <c r="AA55" s="9">
        <v>454043.69192421896</v>
      </c>
      <c r="AB55" s="9">
        <v>496525.3638176258</v>
      </c>
      <c r="AC55" s="9">
        <v>541233.24209811154</v>
      </c>
      <c r="AD55" s="9">
        <v>507728.18177495099</v>
      </c>
      <c r="AE55" s="17">
        <v>567077.45092832623</v>
      </c>
      <c r="AF55" s="17">
        <v>690872.78223228571</v>
      </c>
      <c r="AG55" s="31"/>
      <c r="AH55" s="35"/>
      <c r="AI55" s="35"/>
    </row>
    <row r="56" spans="1:40" ht="18" customHeight="1" x14ac:dyDescent="0.3">
      <c r="A56" s="20" t="s">
        <v>380</v>
      </c>
      <c r="B56" s="8" t="s">
        <v>91</v>
      </c>
      <c r="C56" s="9">
        <v>60416.149974587141</v>
      </c>
      <c r="D56" s="9">
        <v>66620.909582125081</v>
      </c>
      <c r="E56" s="9">
        <v>76974.134468224976</v>
      </c>
      <c r="F56" s="9">
        <v>85541.376452000055</v>
      </c>
      <c r="G56" s="9">
        <v>92239.449912857119</v>
      </c>
      <c r="H56" s="9">
        <v>97917.866162138685</v>
      </c>
      <c r="I56" s="9">
        <v>110314.4563085087</v>
      </c>
      <c r="J56" s="9">
        <v>130429.09754328529</v>
      </c>
      <c r="K56" s="9">
        <v>138858.9453899581</v>
      </c>
      <c r="L56" s="9">
        <v>158567.50144283305</v>
      </c>
      <c r="M56" s="9">
        <v>175251.3524320685</v>
      </c>
      <c r="N56" s="9">
        <v>196132.05035133427</v>
      </c>
      <c r="O56" s="9">
        <v>213311.63376484741</v>
      </c>
      <c r="P56" s="9">
        <v>238731.80453244093</v>
      </c>
      <c r="Q56" s="9">
        <v>268088.44617291546</v>
      </c>
      <c r="R56" s="9">
        <v>308618.54705304396</v>
      </c>
      <c r="S56" s="9">
        <v>329215.29421725491</v>
      </c>
      <c r="T56" s="9">
        <v>386367.05725005904</v>
      </c>
      <c r="U56" s="9">
        <v>419961.07641789649</v>
      </c>
      <c r="V56" s="9">
        <v>455019.42199184583</v>
      </c>
      <c r="W56" s="9">
        <v>492455.8486199145</v>
      </c>
      <c r="X56" s="9">
        <v>527520.48966081045</v>
      </c>
      <c r="Y56" s="9">
        <v>555536.27506761521</v>
      </c>
      <c r="Z56" s="9">
        <v>594485.64940231456</v>
      </c>
      <c r="AA56" s="9">
        <v>631788.73893927084</v>
      </c>
      <c r="AB56" s="9">
        <v>670006.68181260873</v>
      </c>
      <c r="AC56" s="9">
        <v>701084.61083656212</v>
      </c>
      <c r="AD56" s="9">
        <v>658893.56271783588</v>
      </c>
      <c r="AE56" s="17">
        <v>757682.34357438865</v>
      </c>
      <c r="AF56" s="17">
        <v>820747.44560731226</v>
      </c>
      <c r="AG56" s="33"/>
      <c r="AH56" s="35"/>
      <c r="AI56" s="35"/>
    </row>
    <row r="57" spans="1:40" ht="18" customHeight="1" x14ac:dyDescent="0.3">
      <c r="A57" s="20" t="s">
        <v>372</v>
      </c>
      <c r="B57" s="8" t="s">
        <v>150</v>
      </c>
      <c r="C57" s="9">
        <v>887.45257712540911</v>
      </c>
      <c r="D57" s="9">
        <v>967.39694203437512</v>
      </c>
      <c r="E57" s="9">
        <v>1060.6653677615022</v>
      </c>
      <c r="F57" s="9">
        <v>1161.5308457095109</v>
      </c>
      <c r="G57" s="9">
        <v>1517.8910337320808</v>
      </c>
      <c r="H57" s="9">
        <v>1525.1374527735366</v>
      </c>
      <c r="I57" s="9">
        <v>1852.7457200832325</v>
      </c>
      <c r="J57" s="9">
        <v>2067.5669813444601</v>
      </c>
      <c r="K57" s="9">
        <v>2073.9952563005909</v>
      </c>
      <c r="L57" s="9">
        <v>2573.5306592551542</v>
      </c>
      <c r="M57" s="9">
        <v>2940.0592094810572</v>
      </c>
      <c r="N57" s="9">
        <v>3093.9871752487593</v>
      </c>
      <c r="O57" s="9">
        <v>3404.6481722195663</v>
      </c>
      <c r="P57" s="9">
        <v>3492.0530914295323</v>
      </c>
      <c r="Q57" s="9">
        <v>3726.5864660841962</v>
      </c>
      <c r="R57" s="9">
        <v>3968.6163902910548</v>
      </c>
      <c r="S57" s="9">
        <v>4793.5185145571741</v>
      </c>
      <c r="T57" s="9">
        <v>5738.2741695725636</v>
      </c>
      <c r="U57" s="9">
        <v>6625.1876277523988</v>
      </c>
      <c r="V57" s="9">
        <v>7545.0495919730383</v>
      </c>
      <c r="W57" s="9">
        <v>8770.0939001782026</v>
      </c>
      <c r="X57" s="9">
        <v>9729.8730195919452</v>
      </c>
      <c r="Y57" s="9">
        <v>10024.801146972306</v>
      </c>
      <c r="Z57" s="9">
        <v>10477.162017970008</v>
      </c>
      <c r="AA57" s="9">
        <v>11663.280303195606</v>
      </c>
      <c r="AB57" s="9">
        <v>13754.789886819834</v>
      </c>
      <c r="AC57" s="9">
        <v>13165.324928810356</v>
      </c>
      <c r="AD57" s="9">
        <v>12730</v>
      </c>
      <c r="AE57" s="17">
        <v>14978.563975220099</v>
      </c>
      <c r="AF57" s="17">
        <v>13403.908037438279</v>
      </c>
      <c r="AG57" s="31"/>
      <c r="AH57" s="35"/>
      <c r="AI57" s="35"/>
    </row>
    <row r="58" spans="1:40" ht="18" customHeight="1" x14ac:dyDescent="0.3">
      <c r="A58" s="20" t="s">
        <v>373</v>
      </c>
      <c r="B58" s="8" t="s">
        <v>151</v>
      </c>
      <c r="C58" s="9">
        <v>-98.914371514969986</v>
      </c>
      <c r="D58" s="9">
        <v>-76.565755000399903</v>
      </c>
      <c r="E58" s="9">
        <v>-73.672054857285616</v>
      </c>
      <c r="F58" s="9">
        <v>-87.415423080852918</v>
      </c>
      <c r="G58" s="9">
        <v>-86.397080220704311</v>
      </c>
      <c r="H58" s="9">
        <v>-59.636030009444816</v>
      </c>
      <c r="I58" s="9">
        <v>-56.697215930591867</v>
      </c>
      <c r="J58" s="9">
        <v>-61.44044302931016</v>
      </c>
      <c r="K58" s="9">
        <v>-75.352566665115319</v>
      </c>
      <c r="L58" s="9">
        <v>-82.900557451078043</v>
      </c>
      <c r="M58" s="9">
        <v>-125.91901442822876</v>
      </c>
      <c r="N58" s="9">
        <v>-79.494954105442773</v>
      </c>
      <c r="O58" s="9">
        <v>-115.82472600412966</v>
      </c>
      <c r="P58" s="9">
        <v>-195.59930680082505</v>
      </c>
      <c r="Q58" s="9">
        <v>-200.75869289029572</v>
      </c>
      <c r="R58" s="9">
        <v>-195.43339758843149</v>
      </c>
      <c r="S58" s="9">
        <v>-288.05588806061371</v>
      </c>
      <c r="T58" s="9">
        <v>-302.71202878519051</v>
      </c>
      <c r="U58" s="9">
        <v>-247.90840641942305</v>
      </c>
      <c r="V58" s="9">
        <v>-267.24878650019656</v>
      </c>
      <c r="W58" s="9">
        <v>-422.96290284922566</v>
      </c>
      <c r="X58" s="9">
        <v>-495.04487883004595</v>
      </c>
      <c r="Y58" s="9">
        <v>-395.33763642623762</v>
      </c>
      <c r="Z58" s="9">
        <v>-333.51806776704728</v>
      </c>
      <c r="AA58" s="9">
        <v>-341.25198946147327</v>
      </c>
      <c r="AB58" s="9">
        <v>-63.203393979951208</v>
      </c>
      <c r="AC58" s="9">
        <v>-76.709902430358497</v>
      </c>
      <c r="AD58" s="9">
        <v>-31.121479847000376</v>
      </c>
      <c r="AE58" s="17">
        <v>-85.624782205625479</v>
      </c>
      <c r="AF58" s="17">
        <v>-110.26963748099853</v>
      </c>
      <c r="AG58" s="31"/>
      <c r="AH58" s="35"/>
      <c r="AI58" s="35"/>
    </row>
    <row r="59" spans="1:40" ht="18" customHeight="1" x14ac:dyDescent="0.3">
      <c r="A59" s="20" t="s">
        <v>374</v>
      </c>
      <c r="B59" s="8" t="s">
        <v>152</v>
      </c>
      <c r="C59" s="9">
        <v>59627.611768976698</v>
      </c>
      <c r="D59" s="9">
        <v>65730.078395091099</v>
      </c>
      <c r="E59" s="9">
        <v>75987.141155320773</v>
      </c>
      <c r="F59" s="9">
        <v>84467.26102937141</v>
      </c>
      <c r="G59" s="9">
        <v>90807.955959345767</v>
      </c>
      <c r="H59" s="9">
        <v>96452.364739374592</v>
      </c>
      <c r="I59" s="9">
        <v>108518.40780435607</v>
      </c>
      <c r="J59" s="9">
        <v>128422.97100497014</v>
      </c>
      <c r="K59" s="9">
        <v>136860.30270032262</v>
      </c>
      <c r="L59" s="9">
        <v>156076.87134102898</v>
      </c>
      <c r="M59" s="9">
        <v>172437.21223701572</v>
      </c>
      <c r="N59" s="9">
        <v>193117.55813019094</v>
      </c>
      <c r="O59" s="9">
        <v>210022.81031863199</v>
      </c>
      <c r="P59" s="9">
        <v>235435.35074781222</v>
      </c>
      <c r="Q59" s="9">
        <v>264562.61839972157</v>
      </c>
      <c r="R59" s="9">
        <v>304845.36406034126</v>
      </c>
      <c r="S59" s="9">
        <v>324709.83159075835</v>
      </c>
      <c r="T59" s="9">
        <v>380931.49510927167</v>
      </c>
      <c r="U59" s="9">
        <v>413583.79719656351</v>
      </c>
      <c r="V59" s="9">
        <v>447741.621186373</v>
      </c>
      <c r="W59" s="9">
        <v>484108.71762258554</v>
      </c>
      <c r="X59" s="9">
        <v>518285.66152004863</v>
      </c>
      <c r="Y59" s="9">
        <v>545906.81155706919</v>
      </c>
      <c r="Z59" s="9">
        <v>584342.00545211171</v>
      </c>
      <c r="AA59" s="9">
        <v>620466.71062553674</v>
      </c>
      <c r="AB59" s="9">
        <v>656315.09531976888</v>
      </c>
      <c r="AC59" s="9">
        <v>687995.99581018207</v>
      </c>
      <c r="AD59" s="9">
        <v>646194.68419768289</v>
      </c>
      <c r="AE59" s="17">
        <v>742789.40438137425</v>
      </c>
      <c r="AF59" s="17">
        <v>807453.80720735493</v>
      </c>
      <c r="AG59" s="31"/>
      <c r="AH59" s="35"/>
      <c r="AI59" s="35"/>
    </row>
    <row r="60" spans="1:40" ht="18" customHeight="1" x14ac:dyDescent="0.3">
      <c r="A60" s="20" t="s">
        <v>375</v>
      </c>
      <c r="B60" s="8" t="s">
        <v>146</v>
      </c>
      <c r="C60" s="9">
        <v>35817.572244142888</v>
      </c>
      <c r="D60" s="9">
        <v>38505.989787520281</v>
      </c>
      <c r="E60" s="9">
        <v>43570.312322532482</v>
      </c>
      <c r="F60" s="9">
        <v>47357.1976953126</v>
      </c>
      <c r="G60" s="9">
        <v>51973.561312926635</v>
      </c>
      <c r="H60" s="9">
        <v>56689.141891278319</v>
      </c>
      <c r="I60" s="9">
        <v>66514.29088528658</v>
      </c>
      <c r="J60" s="9">
        <v>74788.398030889177</v>
      </c>
      <c r="K60" s="9">
        <v>75556.663811877821</v>
      </c>
      <c r="L60" s="9">
        <v>81752.266113874313</v>
      </c>
      <c r="M60" s="9">
        <v>90579.774037855939</v>
      </c>
      <c r="N60" s="9">
        <v>101604.88953658871</v>
      </c>
      <c r="O60" s="9">
        <v>111488.55787780658</v>
      </c>
      <c r="P60" s="9">
        <v>126044.6864649449</v>
      </c>
      <c r="Q60" s="9">
        <v>137406.63351635734</v>
      </c>
      <c r="R60" s="9">
        <v>153010.4990009215</v>
      </c>
      <c r="S60" s="9">
        <v>162282.81892046341</v>
      </c>
      <c r="T60" s="9">
        <v>178958.86209770682</v>
      </c>
      <c r="U60" s="9">
        <v>196811.14168616271</v>
      </c>
      <c r="V60" s="9">
        <v>216505.56515911606</v>
      </c>
      <c r="W60" s="9">
        <v>238910.56501499045</v>
      </c>
      <c r="X60" s="9">
        <v>256402.97296342324</v>
      </c>
      <c r="Y60" s="9">
        <v>273930.39303023112</v>
      </c>
      <c r="Z60" s="9">
        <v>296150.53033754643</v>
      </c>
      <c r="AA60" s="9">
        <v>315059.43702626909</v>
      </c>
      <c r="AB60" s="9">
        <v>324192.69793891889</v>
      </c>
      <c r="AC60" s="9">
        <v>334486.59758456732</v>
      </c>
      <c r="AD60" s="9">
        <v>320669.29838059115</v>
      </c>
      <c r="AE60" s="17">
        <v>364719.19810898753</v>
      </c>
      <c r="AF60" s="17">
        <v>394665.38267080905</v>
      </c>
      <c r="AG60" s="31"/>
      <c r="AH60" s="35"/>
      <c r="AI60" s="35"/>
      <c r="AK60" s="38"/>
      <c r="AL60" s="38"/>
    </row>
    <row r="61" spans="1:40" ht="18" customHeight="1" x14ac:dyDescent="0.3">
      <c r="A61" s="20" t="s">
        <v>379</v>
      </c>
      <c r="B61" s="8" t="s">
        <v>397</v>
      </c>
      <c r="C61" s="9">
        <v>23810.039524833814</v>
      </c>
      <c r="D61" s="9">
        <v>27224.088607570815</v>
      </c>
      <c r="E61" s="9">
        <v>32416.828832788291</v>
      </c>
      <c r="F61" s="9">
        <v>37110.063334058817</v>
      </c>
      <c r="G61" s="9">
        <v>38834.394646419125</v>
      </c>
      <c r="H61" s="9">
        <v>39763.222848096266</v>
      </c>
      <c r="I61" s="9">
        <v>42004.116919069493</v>
      </c>
      <c r="J61" s="9">
        <v>53634.572974080969</v>
      </c>
      <c r="K61" s="9">
        <v>61303.63888844481</v>
      </c>
      <c r="L61" s="9">
        <v>74324.60522715465</v>
      </c>
      <c r="M61" s="9">
        <v>81857.438199159777</v>
      </c>
      <c r="N61" s="9">
        <v>91512.66859360224</v>
      </c>
      <c r="O61" s="9">
        <v>98534.25244082541</v>
      </c>
      <c r="P61" s="9">
        <v>109390.66428286735</v>
      </c>
      <c r="Q61" s="9">
        <v>127155.98488336426</v>
      </c>
      <c r="R61" s="9">
        <v>151834.86505941983</v>
      </c>
      <c r="S61" s="9">
        <v>162427.01267029496</v>
      </c>
      <c r="T61" s="9">
        <v>201972.63301156485</v>
      </c>
      <c r="U61" s="9">
        <v>216772.6555104008</v>
      </c>
      <c r="V61" s="9">
        <v>231236.05602725688</v>
      </c>
      <c r="W61" s="9">
        <v>245198.15260759508</v>
      </c>
      <c r="X61" s="9">
        <v>261882.68855662545</v>
      </c>
      <c r="Y61" s="9">
        <v>271976.41852683801</v>
      </c>
      <c r="Z61" s="9">
        <v>288191.47511456528</v>
      </c>
      <c r="AA61" s="9">
        <v>305407.27359926765</v>
      </c>
      <c r="AB61" s="9">
        <v>332122.3973808501</v>
      </c>
      <c r="AC61" s="9">
        <v>353509.39822561486</v>
      </c>
      <c r="AD61" s="9">
        <v>325525.38581709185</v>
      </c>
      <c r="AE61" s="17">
        <v>378070.20627238695</v>
      </c>
      <c r="AF61" s="17">
        <v>412788.42453654553</v>
      </c>
      <c r="AG61" s="31"/>
      <c r="AH61" s="35"/>
      <c r="AI61" s="35"/>
      <c r="AM61" s="39"/>
      <c r="AN61" s="39"/>
    </row>
    <row r="62" spans="1:40" ht="18" customHeight="1" x14ac:dyDescent="0.3">
      <c r="A62" s="19" t="s">
        <v>5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17"/>
      <c r="U62" s="17"/>
      <c r="V62" s="17"/>
      <c r="W62" s="17"/>
      <c r="X62" s="18"/>
      <c r="Y62" s="18"/>
      <c r="Z62" s="18"/>
      <c r="AA62" s="18"/>
      <c r="AB62" s="18"/>
      <c r="AG62" s="31"/>
      <c r="AH62" s="35"/>
      <c r="AI62" s="35"/>
    </row>
    <row r="63" spans="1:40" ht="18" customHeight="1" x14ac:dyDescent="0.3">
      <c r="A63" s="20" t="s">
        <v>370</v>
      </c>
      <c r="B63" s="8" t="s">
        <v>153</v>
      </c>
      <c r="C63" s="9">
        <v>69724.009175078885</v>
      </c>
      <c r="D63" s="9">
        <v>80084.907759871188</v>
      </c>
      <c r="E63" s="9">
        <v>93698.772863360224</v>
      </c>
      <c r="F63" s="9">
        <v>110018.2270405821</v>
      </c>
      <c r="G63" s="9">
        <v>126657.41052725729</v>
      </c>
      <c r="H63" s="9">
        <v>151713.9320093274</v>
      </c>
      <c r="I63" s="9">
        <v>181610.58690334554</v>
      </c>
      <c r="J63" s="9">
        <v>230146.87130057428</v>
      </c>
      <c r="K63" s="9">
        <v>257193.44172718161</v>
      </c>
      <c r="L63" s="9">
        <v>310268.25198345212</v>
      </c>
      <c r="M63" s="9">
        <v>339208.31593989278</v>
      </c>
      <c r="N63" s="9">
        <v>365940.29726069717</v>
      </c>
      <c r="O63" s="9">
        <v>395102.62133619562</v>
      </c>
      <c r="P63" s="9">
        <v>442183.48392632522</v>
      </c>
      <c r="Q63" s="9">
        <v>479783.47253742593</v>
      </c>
      <c r="R63" s="9">
        <v>517364.36307746044</v>
      </c>
      <c r="S63" s="9">
        <v>542684.74569629133</v>
      </c>
      <c r="T63" s="9">
        <v>569883.00898345152</v>
      </c>
      <c r="U63" s="9">
        <v>631152.70388568204</v>
      </c>
      <c r="V63" s="9">
        <v>704745.17120462051</v>
      </c>
      <c r="W63" s="9">
        <v>774095.72772835719</v>
      </c>
      <c r="X63" s="9">
        <v>831628.03461090964</v>
      </c>
      <c r="Y63" s="9">
        <v>889993.16069638939</v>
      </c>
      <c r="Z63" s="9">
        <v>944654.13036954252</v>
      </c>
      <c r="AA63" s="9">
        <v>995585.87137928512</v>
      </c>
      <c r="AB63" s="9">
        <v>1022335.2454671257</v>
      </c>
      <c r="AC63" s="9">
        <v>1074267.4495722065</v>
      </c>
      <c r="AD63" s="9">
        <v>988020.66979252291</v>
      </c>
      <c r="AE63" s="17">
        <v>1063055.279480766</v>
      </c>
      <c r="AF63" s="17">
        <v>1189978.0361657452</v>
      </c>
      <c r="AG63" s="31"/>
      <c r="AH63" s="35"/>
      <c r="AI63" s="35"/>
    </row>
    <row r="64" spans="1:40" ht="18" customHeight="1" x14ac:dyDescent="0.3">
      <c r="A64" s="20" t="s">
        <v>371</v>
      </c>
      <c r="B64" s="8" t="s">
        <v>154</v>
      </c>
      <c r="C64" s="9">
        <v>32221.306735603619</v>
      </c>
      <c r="D64" s="9">
        <v>37263.375554219725</v>
      </c>
      <c r="E64" s="9">
        <v>42602.743041065645</v>
      </c>
      <c r="F64" s="9">
        <v>50078.771431365065</v>
      </c>
      <c r="G64" s="9">
        <v>58786.254329539137</v>
      </c>
      <c r="H64" s="9">
        <v>75853.965288983032</v>
      </c>
      <c r="I64" s="9">
        <v>97409.784294066834</v>
      </c>
      <c r="J64" s="9">
        <v>132327.17709955273</v>
      </c>
      <c r="K64" s="9">
        <v>149323.13373470778</v>
      </c>
      <c r="L64" s="9">
        <v>192788.26748144467</v>
      </c>
      <c r="M64" s="9">
        <v>201406.30373025898</v>
      </c>
      <c r="N64" s="9">
        <v>213706.00171627081</v>
      </c>
      <c r="O64" s="9">
        <v>227343.7751673501</v>
      </c>
      <c r="P64" s="9">
        <v>242375.38921221491</v>
      </c>
      <c r="Q64" s="9">
        <v>267067.16520739626</v>
      </c>
      <c r="R64" s="9">
        <v>300006.87584028096</v>
      </c>
      <c r="S64" s="9">
        <v>316767.20998911455</v>
      </c>
      <c r="T64" s="9">
        <v>335111.28394727397</v>
      </c>
      <c r="U64" s="9">
        <v>373237.17097648198</v>
      </c>
      <c r="V64" s="9">
        <v>420293.13367479731</v>
      </c>
      <c r="W64" s="9">
        <v>456257.27536769799</v>
      </c>
      <c r="X64" s="9">
        <v>493344.19864711317</v>
      </c>
      <c r="Y64" s="9">
        <v>529667.56701787503</v>
      </c>
      <c r="Z64" s="9">
        <v>568688.20731843892</v>
      </c>
      <c r="AA64" s="9">
        <v>597806.35820632684</v>
      </c>
      <c r="AB64" s="9">
        <v>616320.26035989018</v>
      </c>
      <c r="AC64" s="9">
        <v>656725.13514358224</v>
      </c>
      <c r="AD64" s="9">
        <v>613883.76948061073</v>
      </c>
      <c r="AE64" s="17">
        <v>655482.83787408913</v>
      </c>
      <c r="AF64" s="17">
        <v>730596.03284388268</v>
      </c>
      <c r="AG64" s="31"/>
      <c r="AH64" s="35"/>
      <c r="AI64" s="35"/>
    </row>
    <row r="65" spans="1:40" ht="18" customHeight="1" x14ac:dyDescent="0.3">
      <c r="A65" s="20" t="s">
        <v>380</v>
      </c>
      <c r="B65" s="8" t="s">
        <v>96</v>
      </c>
      <c r="C65" s="9">
        <v>37502.702439475266</v>
      </c>
      <c r="D65" s="9">
        <v>42821.532205651463</v>
      </c>
      <c r="E65" s="9">
        <v>51096.029822294578</v>
      </c>
      <c r="F65" s="9">
        <v>59939.455609217039</v>
      </c>
      <c r="G65" s="9">
        <v>67871.156197718155</v>
      </c>
      <c r="H65" s="9">
        <v>75859.966720344368</v>
      </c>
      <c r="I65" s="9">
        <v>84200.802609278704</v>
      </c>
      <c r="J65" s="9">
        <v>97819.694201021543</v>
      </c>
      <c r="K65" s="9">
        <v>107870.30799247381</v>
      </c>
      <c r="L65" s="9">
        <v>117479.98450200746</v>
      </c>
      <c r="M65" s="9">
        <v>137802.0122096338</v>
      </c>
      <c r="N65" s="9">
        <v>152234.29554442636</v>
      </c>
      <c r="O65" s="9">
        <v>167758.84616884551</v>
      </c>
      <c r="P65" s="9">
        <v>199808.09471411031</v>
      </c>
      <c r="Q65" s="9">
        <v>212716.3073300297</v>
      </c>
      <c r="R65" s="9">
        <v>217357.48723717948</v>
      </c>
      <c r="S65" s="9">
        <v>225917.53570717675</v>
      </c>
      <c r="T65" s="9">
        <v>234771.72503617755</v>
      </c>
      <c r="U65" s="9">
        <v>257915.53290920006</v>
      </c>
      <c r="V65" s="9">
        <v>284452.0375298232</v>
      </c>
      <c r="W65" s="9">
        <v>317838.4523606592</v>
      </c>
      <c r="X65" s="9">
        <v>338283.83596379647</v>
      </c>
      <c r="Y65" s="9">
        <v>360325.59367851436</v>
      </c>
      <c r="Z65" s="9">
        <v>375965.9230511036</v>
      </c>
      <c r="AA65" s="9">
        <v>397779.51317295828</v>
      </c>
      <c r="AB65" s="9">
        <v>406014.98510723549</v>
      </c>
      <c r="AC65" s="9">
        <v>417542.31442862423</v>
      </c>
      <c r="AD65" s="9">
        <v>374136.90031191218</v>
      </c>
      <c r="AE65" s="17">
        <v>407572.4416066769</v>
      </c>
      <c r="AF65" s="17">
        <v>459382.00332186255</v>
      </c>
      <c r="AG65" s="33"/>
      <c r="AH65" s="35"/>
      <c r="AI65" s="35"/>
    </row>
    <row r="66" spans="1:40" ht="18" customHeight="1" x14ac:dyDescent="0.3">
      <c r="A66" s="20" t="s">
        <v>372</v>
      </c>
      <c r="B66" s="8" t="s">
        <v>155</v>
      </c>
      <c r="C66" s="9">
        <v>714.79163473585152</v>
      </c>
      <c r="D66" s="9">
        <v>779.18218895148721</v>
      </c>
      <c r="E66" s="9">
        <v>854.30450220306238</v>
      </c>
      <c r="F66" s="9">
        <v>935.54580086986584</v>
      </c>
      <c r="G66" s="9">
        <v>1222.5732859626632</v>
      </c>
      <c r="H66" s="9">
        <v>1228.4098566664197</v>
      </c>
      <c r="I66" s="9">
        <v>1492.2793354185062</v>
      </c>
      <c r="J66" s="9">
        <v>1665.305415313738</v>
      </c>
      <c r="K66" s="9">
        <v>1670.4830183573929</v>
      </c>
      <c r="L66" s="9">
        <v>2072.8298439679588</v>
      </c>
      <c r="M66" s="9">
        <v>2368.0473556934471</v>
      </c>
      <c r="N66" s="9">
        <v>2492.0274140296933</v>
      </c>
      <c r="O66" s="9">
        <v>2742.246848393962</v>
      </c>
      <c r="P66" s="9">
        <v>2812.6464468586109</v>
      </c>
      <c r="Q66" s="9">
        <v>3001.5494920360125</v>
      </c>
      <c r="R66" s="9">
        <v>3196.4905735518173</v>
      </c>
      <c r="S66" s="9">
        <v>3860.9014424809102</v>
      </c>
      <c r="T66" s="9">
        <v>4621.8473865017149</v>
      </c>
      <c r="U66" s="9">
        <v>5336.2047921617177</v>
      </c>
      <c r="V66" s="9">
        <v>6077.1003105074687</v>
      </c>
      <c r="W66" s="9">
        <v>7078.2166902047993</v>
      </c>
      <c r="X66" s="9">
        <v>7909.8230588886563</v>
      </c>
      <c r="Y66" s="9">
        <v>8135.5079510866808</v>
      </c>
      <c r="Z66" s="9">
        <v>8582.2664673130057</v>
      </c>
      <c r="AA66" s="9">
        <v>9189.4656447704401</v>
      </c>
      <c r="AB66" s="9">
        <v>9833.23900783723</v>
      </c>
      <c r="AC66" s="9">
        <v>9958.462237906213</v>
      </c>
      <c r="AD66" s="9">
        <v>9919</v>
      </c>
      <c r="AE66" s="17">
        <v>10986.668355861551</v>
      </c>
      <c r="AF66" s="17">
        <v>10935.818670277165</v>
      </c>
      <c r="AG66" s="31"/>
      <c r="AH66" s="35"/>
      <c r="AI66" s="35"/>
    </row>
    <row r="67" spans="1:40" ht="18" customHeight="1" x14ac:dyDescent="0.3">
      <c r="A67" s="20" t="s">
        <v>373</v>
      </c>
      <c r="B67" s="8" t="s">
        <v>156</v>
      </c>
      <c r="C67" s="9">
        <v>-141.55613591305573</v>
      </c>
      <c r="D67" s="9">
        <v>-109.57308078818482</v>
      </c>
      <c r="E67" s="9">
        <v>-105.43191298337986</v>
      </c>
      <c r="F67" s="9">
        <v>-125.1000165194169</v>
      </c>
      <c r="G67" s="9">
        <v>-123.64266832916459</v>
      </c>
      <c r="H67" s="9">
        <v>-85.344989206694066</v>
      </c>
      <c r="I67" s="9">
        <v>-81.139258949323434</v>
      </c>
      <c r="J67" s="9">
        <v>-87.927280644947714</v>
      </c>
      <c r="K67" s="9">
        <v>-107.83688967411919</v>
      </c>
      <c r="L67" s="9">
        <v>-118.63880241140562</v>
      </c>
      <c r="M67" s="9">
        <v>-180.20242000671004</v>
      </c>
      <c r="N67" s="9">
        <v>-113.76505107803391</v>
      </c>
      <c r="O67" s="9">
        <v>-165.75650641273748</v>
      </c>
      <c r="P67" s="9">
        <v>-279.92173062340743</v>
      </c>
      <c r="Q67" s="9">
        <v>-287.30531652021023</v>
      </c>
      <c r="R67" s="9">
        <v>-279.6842983205064</v>
      </c>
      <c r="S67" s="9">
        <v>-412.23613734120568</v>
      </c>
      <c r="T67" s="9">
        <v>-433.21050756257506</v>
      </c>
      <c r="U67" s="9">
        <v>-354.78116612999798</v>
      </c>
      <c r="V67" s="9">
        <v>-382.45914082055941</v>
      </c>
      <c r="W67" s="9">
        <v>-507.54191391035374</v>
      </c>
      <c r="X67" s="9">
        <v>-615.73502698952848</v>
      </c>
      <c r="Y67" s="9">
        <v>-1499.9992246230665</v>
      </c>
      <c r="Z67" s="9">
        <v>-2099.9420847514275</v>
      </c>
      <c r="AA67" s="9">
        <v>-2691.8279482567482</v>
      </c>
      <c r="AB67" s="9">
        <v>-1971.4768039653327</v>
      </c>
      <c r="AC67" s="9">
        <v>-2449.7990462616085</v>
      </c>
      <c r="AD67" s="9">
        <v>-6834.8720038453366</v>
      </c>
      <c r="AE67" s="17">
        <v>-3510.5476999661396</v>
      </c>
      <c r="AF67" s="17">
        <v>-4022.458497481935</v>
      </c>
      <c r="AG67" s="31"/>
      <c r="AH67" s="35"/>
      <c r="AI67" s="35"/>
    </row>
    <row r="68" spans="1:40" ht="18" customHeight="1" x14ac:dyDescent="0.3">
      <c r="A68" s="20" t="s">
        <v>374</v>
      </c>
      <c r="B68" s="8" t="s">
        <v>157</v>
      </c>
      <c r="C68" s="9">
        <v>36929.46694065247</v>
      </c>
      <c r="D68" s="9">
        <v>42151.923097488158</v>
      </c>
      <c r="E68" s="9">
        <v>50347.157233074897</v>
      </c>
      <c r="F68" s="9">
        <v>59129.009824866596</v>
      </c>
      <c r="G68" s="9">
        <v>66772.225580084661</v>
      </c>
      <c r="H68" s="9">
        <v>74716.90185288465</v>
      </c>
      <c r="I68" s="9">
        <v>82789.662532809511</v>
      </c>
      <c r="J68" s="9">
        <v>96242.316066352752</v>
      </c>
      <c r="K68" s="9">
        <v>106307.66186379053</v>
      </c>
      <c r="L68" s="9">
        <v>115525.79346045089</v>
      </c>
      <c r="M68" s="9">
        <v>135614.16727394707</v>
      </c>
      <c r="N68" s="9">
        <v>149856.03318147469</v>
      </c>
      <c r="O68" s="9">
        <v>165182.35582686428</v>
      </c>
      <c r="P68" s="9">
        <v>197275.3699978751</v>
      </c>
      <c r="Q68" s="9">
        <v>210002.06315451389</v>
      </c>
      <c r="R68" s="9">
        <v>214440.68096194815</v>
      </c>
      <c r="S68" s="9">
        <v>222468.87040203705</v>
      </c>
      <c r="T68" s="9">
        <v>230583.08815723841</v>
      </c>
      <c r="U68" s="9">
        <v>252934.10928316836</v>
      </c>
      <c r="V68" s="9">
        <v>278757.39636013628</v>
      </c>
      <c r="W68" s="9">
        <v>311267.77758436475</v>
      </c>
      <c r="X68" s="9">
        <v>330989.74793189735</v>
      </c>
      <c r="Y68" s="9">
        <v>353690.08495205076</v>
      </c>
      <c r="Z68" s="9">
        <v>369483.59866854205</v>
      </c>
      <c r="AA68" s="9">
        <v>391281.87547644461</v>
      </c>
      <c r="AB68" s="9">
        <v>398153.22290336358</v>
      </c>
      <c r="AC68" s="9">
        <v>410033.65123697958</v>
      </c>
      <c r="AD68" s="9">
        <v>371052.77231575752</v>
      </c>
      <c r="AE68" s="17">
        <v>400096.32095078146</v>
      </c>
      <c r="AF68" s="17">
        <v>452468.6431490673</v>
      </c>
      <c r="AG68" s="31"/>
      <c r="AH68" s="35"/>
      <c r="AI68" s="35"/>
    </row>
    <row r="69" spans="1:40" ht="18" customHeight="1" x14ac:dyDescent="0.3">
      <c r="A69" s="20" t="s">
        <v>375</v>
      </c>
      <c r="B69" s="8" t="s">
        <v>382</v>
      </c>
      <c r="C69" s="9">
        <v>24874.720816632089</v>
      </c>
      <c r="D69" s="9">
        <v>26936.2471465136</v>
      </c>
      <c r="E69" s="9">
        <v>31186.535627736586</v>
      </c>
      <c r="F69" s="9">
        <v>35270.472588354649</v>
      </c>
      <c r="G69" s="9">
        <v>38307.929869217027</v>
      </c>
      <c r="H69" s="9">
        <v>40925.649430605714</v>
      </c>
      <c r="I69" s="9">
        <v>42020.512432980548</v>
      </c>
      <c r="J69" s="9">
        <v>44442.55864006879</v>
      </c>
      <c r="K69" s="9">
        <v>46115.472397607213</v>
      </c>
      <c r="L69" s="9">
        <v>45969.814944055412</v>
      </c>
      <c r="M69" s="9">
        <v>50546.954882553342</v>
      </c>
      <c r="N69" s="9">
        <v>56198.784266176015</v>
      </c>
      <c r="O69" s="9">
        <v>61601.312907523185</v>
      </c>
      <c r="P69" s="9">
        <v>68018.57606332541</v>
      </c>
      <c r="Q69" s="9">
        <v>74941.24865745916</v>
      </c>
      <c r="R69" s="9">
        <v>80008.209254909219</v>
      </c>
      <c r="S69" s="9">
        <v>83793.846176763138</v>
      </c>
      <c r="T69" s="9">
        <v>90975.01181087071</v>
      </c>
      <c r="U69" s="9">
        <v>100664.11439712648</v>
      </c>
      <c r="V69" s="9">
        <v>109380.50944190877</v>
      </c>
      <c r="W69" s="9">
        <v>124390.33758415379</v>
      </c>
      <c r="X69" s="9">
        <v>136695.71725301142</v>
      </c>
      <c r="Y69" s="9">
        <v>148650.43724491535</v>
      </c>
      <c r="Z69" s="9">
        <v>158279.2549497502</v>
      </c>
      <c r="AA69" s="9">
        <v>165594.71590213705</v>
      </c>
      <c r="AB69" s="9">
        <v>176268.72537043458</v>
      </c>
      <c r="AC69" s="9">
        <v>184522.5190558169</v>
      </c>
      <c r="AD69" s="9">
        <v>167233.28476125447</v>
      </c>
      <c r="AE69" s="17">
        <v>170081.1317395191</v>
      </c>
      <c r="AF69" s="17">
        <v>180436.96282141347</v>
      </c>
      <c r="AG69" s="31"/>
      <c r="AH69" s="35"/>
      <c r="AI69" s="35"/>
      <c r="AK69" s="38"/>
      <c r="AL69" s="38"/>
    </row>
    <row r="70" spans="1:40" ht="18" customHeight="1" x14ac:dyDescent="0.3">
      <c r="A70" s="20" t="s">
        <v>379</v>
      </c>
      <c r="B70" s="8" t="s">
        <v>398</v>
      </c>
      <c r="C70" s="9">
        <v>12054.746124020381</v>
      </c>
      <c r="D70" s="9">
        <v>15215.675950974557</v>
      </c>
      <c r="E70" s="9">
        <v>19160.62160533831</v>
      </c>
      <c r="F70" s="9">
        <v>23858.537236511947</v>
      </c>
      <c r="G70" s="9">
        <v>28464.295710867635</v>
      </c>
      <c r="H70" s="9">
        <v>33791.252422278936</v>
      </c>
      <c r="I70" s="9">
        <v>40769.150099828963</v>
      </c>
      <c r="J70" s="9">
        <v>51799.757426283963</v>
      </c>
      <c r="K70" s="9">
        <v>60192.189466183321</v>
      </c>
      <c r="L70" s="9">
        <v>69555.97851639548</v>
      </c>
      <c r="M70" s="9">
        <v>85067.212391393725</v>
      </c>
      <c r="N70" s="9">
        <v>93657.248915298667</v>
      </c>
      <c r="O70" s="9">
        <v>103581.0429193411</v>
      </c>
      <c r="P70" s="9">
        <v>129256.79393454969</v>
      </c>
      <c r="Q70" s="9">
        <v>135060.81449705473</v>
      </c>
      <c r="R70" s="9">
        <v>134432.47170703893</v>
      </c>
      <c r="S70" s="9">
        <v>138675.02422527393</v>
      </c>
      <c r="T70" s="9">
        <v>139608.07634636771</v>
      </c>
      <c r="U70" s="9">
        <v>152269.99488604188</v>
      </c>
      <c r="V70" s="9">
        <v>169376.88691822751</v>
      </c>
      <c r="W70" s="9">
        <v>186877.44000021095</v>
      </c>
      <c r="X70" s="9">
        <v>194294.03067888593</v>
      </c>
      <c r="Y70" s="9">
        <v>205039.64770713542</v>
      </c>
      <c r="Z70" s="9">
        <v>211204.34371879185</v>
      </c>
      <c r="AA70" s="9">
        <v>225687.15957430756</v>
      </c>
      <c r="AB70" s="9">
        <v>221884.49753292889</v>
      </c>
      <c r="AC70" s="9">
        <v>225511.1321811626</v>
      </c>
      <c r="AD70" s="9">
        <v>203819.48755450326</v>
      </c>
      <c r="AE70" s="17">
        <v>230015.18921126222</v>
      </c>
      <c r="AF70" s="17">
        <v>272031.68032765383</v>
      </c>
      <c r="AG70" s="31"/>
      <c r="AH70" s="35"/>
      <c r="AI70" s="35"/>
      <c r="AM70" s="39"/>
      <c r="AN70" s="39"/>
    </row>
    <row r="71" spans="1:40" ht="18" customHeight="1" x14ac:dyDescent="0.3">
      <c r="A71" s="19" t="s">
        <v>6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17"/>
      <c r="U71" s="17"/>
      <c r="V71" s="17"/>
      <c r="W71" s="17"/>
      <c r="X71" s="17"/>
      <c r="Y71" s="17"/>
      <c r="Z71" s="17"/>
      <c r="AA71" s="17"/>
      <c r="AB71" s="17"/>
      <c r="AG71" s="31"/>
      <c r="AH71" s="35"/>
      <c r="AI71" s="35"/>
    </row>
    <row r="72" spans="1:40" ht="18" customHeight="1" x14ac:dyDescent="0.3">
      <c r="A72" s="20" t="s">
        <v>370</v>
      </c>
      <c r="B72" s="8" t="s">
        <v>158</v>
      </c>
      <c r="C72" s="9">
        <v>118610.19406589124</v>
      </c>
      <c r="D72" s="9">
        <v>136307.59644440209</v>
      </c>
      <c r="E72" s="9">
        <v>157225.63308881875</v>
      </c>
      <c r="F72" s="9">
        <v>178030.42655149644</v>
      </c>
      <c r="G72" s="9">
        <v>206073.13511881686</v>
      </c>
      <c r="H72" s="9">
        <v>249282.19308586715</v>
      </c>
      <c r="I72" s="9">
        <v>290725.03417419369</v>
      </c>
      <c r="J72" s="9">
        <v>339343.83503934694</v>
      </c>
      <c r="K72" s="9">
        <v>389577.91810328059</v>
      </c>
      <c r="L72" s="9">
        <v>461179.55808065931</v>
      </c>
      <c r="M72" s="9">
        <v>523225.2764188163</v>
      </c>
      <c r="N72" s="9">
        <v>585176.38906259439</v>
      </c>
      <c r="O72" s="9">
        <v>672737.20370685682</v>
      </c>
      <c r="P72" s="9">
        <v>761953.92570578877</v>
      </c>
      <c r="Q72" s="9">
        <v>874081.7350866471</v>
      </c>
      <c r="R72" s="9">
        <v>962322.93801754224</v>
      </c>
      <c r="S72" s="9">
        <v>1039053.2418281557</v>
      </c>
      <c r="T72" s="9">
        <v>1121695.5746465826</v>
      </c>
      <c r="U72" s="9">
        <v>1223681.2830372965</v>
      </c>
      <c r="V72" s="9">
        <v>1324426.7433935874</v>
      </c>
      <c r="W72" s="9">
        <v>1439571.6115540429</v>
      </c>
      <c r="X72" s="9">
        <v>1540608.3466895961</v>
      </c>
      <c r="Y72" s="9">
        <v>1654522.7126717367</v>
      </c>
      <c r="Z72" s="9">
        <v>1780911.8011844996</v>
      </c>
      <c r="AA72" s="9">
        <v>1902174.536095792</v>
      </c>
      <c r="AB72" s="9">
        <v>2026329.7558622928</v>
      </c>
      <c r="AC72" s="9">
        <v>2158303.9437310402</v>
      </c>
      <c r="AD72" s="9">
        <v>2193460.2957455921</v>
      </c>
      <c r="AE72" s="17">
        <v>2330505.24858646</v>
      </c>
      <c r="AF72" s="17">
        <v>2471596.7775018048</v>
      </c>
      <c r="AG72" s="31"/>
      <c r="AH72" s="35"/>
      <c r="AI72" s="35"/>
    </row>
    <row r="73" spans="1:40" ht="18" customHeight="1" x14ac:dyDescent="0.3">
      <c r="A73" s="20" t="s">
        <v>371</v>
      </c>
      <c r="B73" s="8" t="s">
        <v>159</v>
      </c>
      <c r="C73" s="9">
        <v>37345.233743055745</v>
      </c>
      <c r="D73" s="9">
        <v>44886.957292607869</v>
      </c>
      <c r="E73" s="9">
        <v>51001.1887535891</v>
      </c>
      <c r="F73" s="9">
        <v>57845.105924300573</v>
      </c>
      <c r="G73" s="9">
        <v>67441.533985361777</v>
      </c>
      <c r="H73" s="9">
        <v>93782.026746818316</v>
      </c>
      <c r="I73" s="9">
        <v>115197.37257961946</v>
      </c>
      <c r="J73" s="9">
        <v>145096.58811376471</v>
      </c>
      <c r="K73" s="9">
        <v>167369.57294863602</v>
      </c>
      <c r="L73" s="9">
        <v>181183.58962380691</v>
      </c>
      <c r="M73" s="9">
        <v>206289.7916555549</v>
      </c>
      <c r="N73" s="9">
        <v>231534.08708606524</v>
      </c>
      <c r="O73" s="9">
        <v>268028.04538289283</v>
      </c>
      <c r="P73" s="9">
        <v>301115.5965574049</v>
      </c>
      <c r="Q73" s="9">
        <v>336343.81629696337</v>
      </c>
      <c r="R73" s="9">
        <v>395961.16811437887</v>
      </c>
      <c r="S73" s="9">
        <v>402434.70955146424</v>
      </c>
      <c r="T73" s="9">
        <v>437038.11345178157</v>
      </c>
      <c r="U73" s="9">
        <v>491898.49617479864</v>
      </c>
      <c r="V73" s="9">
        <v>561346.49038088648</v>
      </c>
      <c r="W73" s="9">
        <v>627146.36462181434</v>
      </c>
      <c r="X73" s="9">
        <v>679407.34675792651</v>
      </c>
      <c r="Y73" s="9">
        <v>732654.48374365014</v>
      </c>
      <c r="Z73" s="9">
        <v>788612.71784915589</v>
      </c>
      <c r="AA73" s="9">
        <v>833954.04709603032</v>
      </c>
      <c r="AB73" s="9">
        <v>887219.91310886177</v>
      </c>
      <c r="AC73" s="9">
        <v>952166.90512638644</v>
      </c>
      <c r="AD73" s="9">
        <v>968692.03681537812</v>
      </c>
      <c r="AE73" s="17">
        <v>1016617.7434977742</v>
      </c>
      <c r="AF73" s="17">
        <v>1074143.1817994565</v>
      </c>
      <c r="AG73" s="31"/>
      <c r="AH73" s="35"/>
      <c r="AI73" s="35"/>
    </row>
    <row r="74" spans="1:40" ht="18" customHeight="1" x14ac:dyDescent="0.3">
      <c r="A74" s="20" t="s">
        <v>380</v>
      </c>
      <c r="B74" s="8" t="s">
        <v>99</v>
      </c>
      <c r="C74" s="9">
        <v>81264.960322835483</v>
      </c>
      <c r="D74" s="9">
        <v>91420.639151794225</v>
      </c>
      <c r="E74" s="9">
        <v>106224.44433522965</v>
      </c>
      <c r="F74" s="9">
        <v>120185.32062719586</v>
      </c>
      <c r="G74" s="9">
        <v>138631.60113345509</v>
      </c>
      <c r="H74" s="9">
        <v>155500.16633904882</v>
      </c>
      <c r="I74" s="9">
        <v>175527.66159457422</v>
      </c>
      <c r="J74" s="9">
        <v>194247.24692558224</v>
      </c>
      <c r="K74" s="9">
        <v>222208.34515464457</v>
      </c>
      <c r="L74" s="9">
        <v>279995.96845685237</v>
      </c>
      <c r="M74" s="9">
        <v>316935.4847632614</v>
      </c>
      <c r="N74" s="9">
        <v>353642.30197652918</v>
      </c>
      <c r="O74" s="9">
        <v>404709.15832396399</v>
      </c>
      <c r="P74" s="9">
        <v>460838.32914838387</v>
      </c>
      <c r="Q74" s="9">
        <v>537737.91878968372</v>
      </c>
      <c r="R74" s="9">
        <v>566361.76990316343</v>
      </c>
      <c r="S74" s="9">
        <v>636618.5322766914</v>
      </c>
      <c r="T74" s="9">
        <v>684657.46119480103</v>
      </c>
      <c r="U74" s="9">
        <v>731782.78686249792</v>
      </c>
      <c r="V74" s="9">
        <v>763080.25301270094</v>
      </c>
      <c r="W74" s="9">
        <v>812425.24693222856</v>
      </c>
      <c r="X74" s="9">
        <v>861200.99993166956</v>
      </c>
      <c r="Y74" s="9">
        <v>921868.22892808658</v>
      </c>
      <c r="Z74" s="9">
        <v>992299.08333534375</v>
      </c>
      <c r="AA74" s="9">
        <v>1068220.4889997616</v>
      </c>
      <c r="AB74" s="9">
        <v>1139109.8427534311</v>
      </c>
      <c r="AC74" s="9">
        <v>1206137.0386046539</v>
      </c>
      <c r="AD74" s="9">
        <v>1224768.258930214</v>
      </c>
      <c r="AE74" s="17">
        <v>1313887.5050886858</v>
      </c>
      <c r="AF74" s="17">
        <v>1397453.5957023483</v>
      </c>
      <c r="AG74" s="33"/>
      <c r="AH74" s="35"/>
      <c r="AI74" s="35"/>
    </row>
    <row r="75" spans="1:40" s="16" customFormat="1" ht="18" customHeight="1" x14ac:dyDescent="0.3">
      <c r="A75" s="20" t="s">
        <v>372</v>
      </c>
      <c r="B75" s="8" t="s">
        <v>160</v>
      </c>
      <c r="C75" s="9">
        <v>3409.6372468683221</v>
      </c>
      <c r="D75" s="9">
        <v>3917.6507957762547</v>
      </c>
      <c r="E75" s="9">
        <v>4268.1666028355094</v>
      </c>
      <c r="F75" s="9">
        <v>4783.9249255073601</v>
      </c>
      <c r="G75" s="9">
        <v>5563.454619396668</v>
      </c>
      <c r="H75" s="9">
        <v>5760.7628650579127</v>
      </c>
      <c r="I75" s="9">
        <v>7033.6824229364729</v>
      </c>
      <c r="J75" s="9">
        <v>7957.0784797972638</v>
      </c>
      <c r="K75" s="9">
        <v>8049.2067622386903</v>
      </c>
      <c r="L75" s="9">
        <v>9867.2300195961525</v>
      </c>
      <c r="M75" s="9">
        <v>10828.853542074627</v>
      </c>
      <c r="N75" s="9">
        <v>11737.998050717531</v>
      </c>
      <c r="O75" s="9">
        <v>12868.761227614148</v>
      </c>
      <c r="P75" s="9">
        <v>12499.821459769752</v>
      </c>
      <c r="Q75" s="9">
        <v>12696.085024474645</v>
      </c>
      <c r="R75" s="9">
        <v>13447.183209004896</v>
      </c>
      <c r="S75" s="9">
        <v>15416.331930571219</v>
      </c>
      <c r="T75" s="9">
        <v>17578.372233329883</v>
      </c>
      <c r="U75" s="9">
        <v>19926.18566052289</v>
      </c>
      <c r="V75" s="9">
        <v>22127.213044406828</v>
      </c>
      <c r="W75" s="9">
        <v>21927.164216638095</v>
      </c>
      <c r="X75" s="9">
        <v>24679.481104960661</v>
      </c>
      <c r="Y75" s="9">
        <v>29881.348956863716</v>
      </c>
      <c r="Z75" s="9">
        <v>31548.740989537917</v>
      </c>
      <c r="AA75" s="9">
        <v>33802.701612560297</v>
      </c>
      <c r="AB75" s="9">
        <v>38460.286028793889</v>
      </c>
      <c r="AC75" s="9">
        <v>42775.83976047043</v>
      </c>
      <c r="AD75" s="9">
        <v>44868</v>
      </c>
      <c r="AE75" s="17">
        <v>44243.314458113578</v>
      </c>
      <c r="AF75" s="17">
        <v>50788.591775041532</v>
      </c>
      <c r="AG75" s="31"/>
      <c r="AH75" s="36"/>
      <c r="AI75" s="36"/>
    </row>
    <row r="76" spans="1:40" ht="18" customHeight="1" x14ac:dyDescent="0.3">
      <c r="A76" s="20" t="s">
        <v>373</v>
      </c>
      <c r="B76" s="8" t="s">
        <v>161</v>
      </c>
      <c r="C76" s="9">
        <v>-326.45725033938749</v>
      </c>
      <c r="D76" s="9">
        <v>-426.28761059335881</v>
      </c>
      <c r="E76" s="9">
        <v>-262.75580231573014</v>
      </c>
      <c r="F76" s="9">
        <v>-245.52744741692604</v>
      </c>
      <c r="G76" s="9">
        <v>-344.8768745157281</v>
      </c>
      <c r="H76" s="9">
        <v>-267.22242190120147</v>
      </c>
      <c r="I76" s="9">
        <v>-249.57318973794955</v>
      </c>
      <c r="J76" s="9">
        <v>-247.91900145234203</v>
      </c>
      <c r="K76" s="9">
        <v>-281.12988812934952</v>
      </c>
      <c r="L76" s="9">
        <v>-262.77602168484498</v>
      </c>
      <c r="M76" s="9">
        <v>-531.74573323989716</v>
      </c>
      <c r="N76" s="9">
        <v>-637.91181661853489</v>
      </c>
      <c r="O76" s="9">
        <v>-1145.4720209168304</v>
      </c>
      <c r="P76" s="9">
        <v>-1675.1116581538331</v>
      </c>
      <c r="Q76" s="9">
        <v>-1943.5406607920736</v>
      </c>
      <c r="R76" s="9">
        <v>-2665.6798247511174</v>
      </c>
      <c r="S76" s="9">
        <v>-1917.7603811083418</v>
      </c>
      <c r="T76" s="9">
        <v>-1694.9078174590404</v>
      </c>
      <c r="U76" s="9">
        <v>-1365.2633290310541</v>
      </c>
      <c r="V76" s="9">
        <v>-1712.6030420560824</v>
      </c>
      <c r="W76" s="9">
        <v>-1318.5341357535774</v>
      </c>
      <c r="X76" s="9">
        <v>-1494.5059753268242</v>
      </c>
      <c r="Y76" s="9">
        <v>-1019.372718661192</v>
      </c>
      <c r="Z76" s="9">
        <v>-1069.5051291434602</v>
      </c>
      <c r="AA76" s="9">
        <v>-853.62611831250115</v>
      </c>
      <c r="AB76" s="9">
        <v>-797.83066731199528</v>
      </c>
      <c r="AC76" s="9">
        <v>-1229.8759275988655</v>
      </c>
      <c r="AD76" s="9">
        <v>-449.38206697905218</v>
      </c>
      <c r="AE76" s="17">
        <v>-1092.4959933020857</v>
      </c>
      <c r="AF76" s="17">
        <v>-1362.1918946106307</v>
      </c>
      <c r="AG76" s="31"/>
      <c r="AH76" s="35"/>
      <c r="AI76" s="35"/>
    </row>
    <row r="77" spans="1:40" ht="18" customHeight="1" x14ac:dyDescent="0.3">
      <c r="A77" s="20" t="s">
        <v>374</v>
      </c>
      <c r="B77" s="8" t="s">
        <v>162</v>
      </c>
      <c r="C77" s="9">
        <v>78181.780326306543</v>
      </c>
      <c r="D77" s="9">
        <v>87929.275966611327</v>
      </c>
      <c r="E77" s="9">
        <v>102219.03353470989</v>
      </c>
      <c r="F77" s="9">
        <v>115646.92314910541</v>
      </c>
      <c r="G77" s="9">
        <v>133413.02338857416</v>
      </c>
      <c r="H77" s="9">
        <v>150006.62589589212</v>
      </c>
      <c r="I77" s="9">
        <v>168743.55236137571</v>
      </c>
      <c r="J77" s="9">
        <v>186538.08744723734</v>
      </c>
      <c r="K77" s="9">
        <v>214440.26828053521</v>
      </c>
      <c r="L77" s="9">
        <v>270391.51445894106</v>
      </c>
      <c r="M77" s="9">
        <v>306638.3769544267</v>
      </c>
      <c r="N77" s="9">
        <v>342542.2157424303</v>
      </c>
      <c r="O77" s="9">
        <v>392985.86911726656</v>
      </c>
      <c r="P77" s="9">
        <v>450013.61934676795</v>
      </c>
      <c r="Q77" s="9">
        <v>526985.3744260011</v>
      </c>
      <c r="R77" s="9">
        <v>555580.26651890948</v>
      </c>
      <c r="S77" s="9">
        <v>623119.96072722855</v>
      </c>
      <c r="T77" s="9">
        <v>668773.99677893007</v>
      </c>
      <c r="U77" s="9">
        <v>713221.86453100597</v>
      </c>
      <c r="V77" s="9">
        <v>742665.64301035018</v>
      </c>
      <c r="W77" s="9">
        <v>791816.61685134412</v>
      </c>
      <c r="X77" s="9">
        <v>838016.02480203577</v>
      </c>
      <c r="Y77" s="9">
        <v>893006.25268988393</v>
      </c>
      <c r="Z77" s="9">
        <v>961819.84747494909</v>
      </c>
      <c r="AA77" s="9">
        <v>1035271.413505514</v>
      </c>
      <c r="AB77" s="9">
        <v>1101447.3873919493</v>
      </c>
      <c r="AC77" s="9">
        <v>1164591.0747717824</v>
      </c>
      <c r="AD77" s="9">
        <v>1180349.6409971924</v>
      </c>
      <c r="AE77" s="17">
        <v>1270736.6866238741</v>
      </c>
      <c r="AF77" s="17">
        <v>1348027.1958219172</v>
      </c>
      <c r="AG77" s="31"/>
      <c r="AH77" s="35"/>
      <c r="AI77" s="35"/>
    </row>
    <row r="78" spans="1:40" ht="18" customHeight="1" x14ac:dyDescent="0.3">
      <c r="A78" s="20" t="s">
        <v>375</v>
      </c>
      <c r="B78" s="8" t="s">
        <v>383</v>
      </c>
      <c r="C78" s="9">
        <v>30045.441663197489</v>
      </c>
      <c r="D78" s="9">
        <v>34222.906491269605</v>
      </c>
      <c r="E78" s="9">
        <v>40078.725865545806</v>
      </c>
      <c r="F78" s="9">
        <v>45283.57159546292</v>
      </c>
      <c r="G78" s="9">
        <v>52354.434639563144</v>
      </c>
      <c r="H78" s="9">
        <v>62856.927051360675</v>
      </c>
      <c r="I78" s="9">
        <v>69465.710535157661</v>
      </c>
      <c r="J78" s="9">
        <v>77741.269155835587</v>
      </c>
      <c r="K78" s="9">
        <v>90936.608434535621</v>
      </c>
      <c r="L78" s="9">
        <v>104259.95593886272</v>
      </c>
      <c r="M78" s="9">
        <v>118258.76622446845</v>
      </c>
      <c r="N78" s="9">
        <v>135836.56720996043</v>
      </c>
      <c r="O78" s="9">
        <v>156860.88667486043</v>
      </c>
      <c r="P78" s="9">
        <v>176326.17902294977</v>
      </c>
      <c r="Q78" s="9">
        <v>203618.06813012672</v>
      </c>
      <c r="R78" s="9">
        <v>230418.86846365838</v>
      </c>
      <c r="S78" s="9">
        <v>239460.63805693091</v>
      </c>
      <c r="T78" s="9">
        <v>264627.49283268169</v>
      </c>
      <c r="U78" s="9">
        <v>294563.38659726258</v>
      </c>
      <c r="V78" s="9">
        <v>322821.31123401941</v>
      </c>
      <c r="W78" s="9">
        <v>352826.33796364366</v>
      </c>
      <c r="X78" s="9">
        <v>385847.23612687446</v>
      </c>
      <c r="Y78" s="9">
        <v>421088.27086305106</v>
      </c>
      <c r="Z78" s="9">
        <v>455867.7110783261</v>
      </c>
      <c r="AA78" s="9">
        <v>485261.06057756126</v>
      </c>
      <c r="AB78" s="9">
        <v>506381.42113033659</v>
      </c>
      <c r="AC78" s="9">
        <v>531217.28115254082</v>
      </c>
      <c r="AD78" s="9">
        <v>517398.38514085993</v>
      </c>
      <c r="AE78" s="17">
        <v>541408.25128690479</v>
      </c>
      <c r="AF78" s="17">
        <v>564410.10267430777</v>
      </c>
      <c r="AG78" s="31"/>
      <c r="AH78" s="35"/>
      <c r="AI78" s="35"/>
      <c r="AK78" s="38"/>
      <c r="AL78" s="38"/>
    </row>
    <row r="79" spans="1:40" ht="18" customHeight="1" x14ac:dyDescent="0.3">
      <c r="A79" s="20" t="s">
        <v>379</v>
      </c>
      <c r="B79" s="8" t="s">
        <v>399</v>
      </c>
      <c r="C79" s="9">
        <v>48136.338663109054</v>
      </c>
      <c r="D79" s="9">
        <v>53706.369475341722</v>
      </c>
      <c r="E79" s="9">
        <v>62140.307669164082</v>
      </c>
      <c r="F79" s="9">
        <v>70363.351553642482</v>
      </c>
      <c r="G79" s="9">
        <v>81058.588749011018</v>
      </c>
      <c r="H79" s="9">
        <v>87149.698844531449</v>
      </c>
      <c r="I79" s="9">
        <v>99277.841826218049</v>
      </c>
      <c r="J79" s="9">
        <v>108796.81829140175</v>
      </c>
      <c r="K79" s="9">
        <v>123503.65984599959</v>
      </c>
      <c r="L79" s="9">
        <v>166131.55852007834</v>
      </c>
      <c r="M79" s="9">
        <v>188379.61072995825</v>
      </c>
      <c r="N79" s="9">
        <v>206705.64853246987</v>
      </c>
      <c r="O79" s="9">
        <v>236124.98244240612</v>
      </c>
      <c r="P79" s="9">
        <v>273687.44032381818</v>
      </c>
      <c r="Q79" s="9">
        <v>323367.30629587441</v>
      </c>
      <c r="R79" s="9">
        <v>325161.39805525111</v>
      </c>
      <c r="S79" s="9">
        <v>383659.32267029764</v>
      </c>
      <c r="T79" s="9">
        <v>404146.50394624838</v>
      </c>
      <c r="U79" s="9">
        <v>418658.47793374339</v>
      </c>
      <c r="V79" s="9">
        <v>419844.33177633077</v>
      </c>
      <c r="W79" s="9">
        <v>438990.27888770046</v>
      </c>
      <c r="X79" s="9">
        <v>452168.78867516131</v>
      </c>
      <c r="Y79" s="9">
        <v>471917.98182683287</v>
      </c>
      <c r="Z79" s="9">
        <v>505952.13639662298</v>
      </c>
      <c r="AA79" s="9">
        <v>550010.35292795277</v>
      </c>
      <c r="AB79" s="9">
        <v>595065.96626161272</v>
      </c>
      <c r="AC79" s="9">
        <v>633373.79361924157</v>
      </c>
      <c r="AD79" s="9">
        <v>662951.25585633307</v>
      </c>
      <c r="AE79" s="17">
        <v>729328.43533696933</v>
      </c>
      <c r="AF79" s="17">
        <v>783617.09314760962</v>
      </c>
      <c r="AG79" s="31"/>
      <c r="AH79" s="35"/>
      <c r="AI79" s="35"/>
      <c r="AM79" s="39"/>
      <c r="AN79" s="39"/>
    </row>
    <row r="80" spans="1:40" ht="18" customHeight="1" x14ac:dyDescent="0.3">
      <c r="A80" s="19" t="s">
        <v>7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17"/>
      <c r="U80" s="17"/>
      <c r="V80" s="17"/>
      <c r="W80" s="17"/>
      <c r="X80" s="17"/>
      <c r="Y80" s="17"/>
      <c r="Z80" s="17"/>
      <c r="AA80" s="17"/>
      <c r="AB80" s="17"/>
      <c r="AG80" s="31"/>
      <c r="AH80" s="35"/>
      <c r="AI80" s="35"/>
    </row>
    <row r="81" spans="1:40" ht="18" customHeight="1" x14ac:dyDescent="0.3">
      <c r="A81" s="20" t="s">
        <v>370</v>
      </c>
      <c r="B81" s="8" t="s">
        <v>163</v>
      </c>
      <c r="C81" s="9">
        <v>53633.337801633606</v>
      </c>
      <c r="D81" s="9">
        <v>60925.854187275829</v>
      </c>
      <c r="E81" s="9">
        <v>65415.246225424897</v>
      </c>
      <c r="F81" s="9">
        <v>75087.911996742434</v>
      </c>
      <c r="G81" s="9">
        <v>85654.964238588218</v>
      </c>
      <c r="H81" s="9">
        <v>92316.115867642162</v>
      </c>
      <c r="I81" s="9">
        <v>101772.50682492768</v>
      </c>
      <c r="J81" s="9">
        <v>107944.78725976343</v>
      </c>
      <c r="K81" s="9">
        <v>119915.3729301712</v>
      </c>
      <c r="L81" s="9">
        <v>142694.63036122615</v>
      </c>
      <c r="M81" s="9">
        <v>159979.71901394159</v>
      </c>
      <c r="N81" s="9">
        <v>173434.94116817333</v>
      </c>
      <c r="O81" s="9">
        <v>195102.41088334491</v>
      </c>
      <c r="P81" s="9">
        <v>213754.49650672521</v>
      </c>
      <c r="Q81" s="9">
        <v>243168.53988733009</v>
      </c>
      <c r="R81" s="9">
        <v>283755.91247084807</v>
      </c>
      <c r="S81" s="9">
        <v>318897.76844267664</v>
      </c>
      <c r="T81" s="9">
        <v>349862.56413758954</v>
      </c>
      <c r="U81" s="9">
        <v>380538.67689692345</v>
      </c>
      <c r="V81" s="9">
        <v>426515.36924191716</v>
      </c>
      <c r="W81" s="9">
        <v>475721.63654475345</v>
      </c>
      <c r="X81" s="9">
        <v>519925.69652758894</v>
      </c>
      <c r="Y81" s="9">
        <v>550196.12483228743</v>
      </c>
      <c r="Z81" s="9">
        <v>604384.46816633292</v>
      </c>
      <c r="AA81" s="9">
        <v>631292.62646737811</v>
      </c>
      <c r="AB81" s="9">
        <v>666211.16149559245</v>
      </c>
      <c r="AC81" s="9">
        <v>703873.05444704415</v>
      </c>
      <c r="AD81" s="9">
        <v>718703.24596110522</v>
      </c>
      <c r="AE81" s="17">
        <v>736740.41541238606</v>
      </c>
      <c r="AF81" s="17">
        <v>805534.50157690293</v>
      </c>
      <c r="AG81" s="31"/>
      <c r="AH81" s="35"/>
      <c r="AI81" s="35"/>
    </row>
    <row r="82" spans="1:40" ht="18" customHeight="1" x14ac:dyDescent="0.3">
      <c r="A82" s="20" t="s">
        <v>371</v>
      </c>
      <c r="B82" s="8" t="s">
        <v>164</v>
      </c>
      <c r="C82" s="9">
        <v>18090.755240668492</v>
      </c>
      <c r="D82" s="9">
        <v>20402.598185784984</v>
      </c>
      <c r="E82" s="9">
        <v>19562.20916319517</v>
      </c>
      <c r="F82" s="9">
        <v>20802.747935867359</v>
      </c>
      <c r="G82" s="9">
        <v>25052.130222352673</v>
      </c>
      <c r="H82" s="9">
        <v>29139.704492217788</v>
      </c>
      <c r="I82" s="9">
        <v>33859.175351201338</v>
      </c>
      <c r="J82" s="9">
        <v>34042.533351685212</v>
      </c>
      <c r="K82" s="9">
        <v>40103.078399828577</v>
      </c>
      <c r="L82" s="9">
        <v>53565.294553678948</v>
      </c>
      <c r="M82" s="9">
        <v>61812.97758149344</v>
      </c>
      <c r="N82" s="9">
        <v>67154.245102656045</v>
      </c>
      <c r="O82" s="9">
        <v>78555.616169086483</v>
      </c>
      <c r="P82" s="9">
        <v>85986.693880543869</v>
      </c>
      <c r="Q82" s="9">
        <v>99134.060283213068</v>
      </c>
      <c r="R82" s="9">
        <v>116556.17379897005</v>
      </c>
      <c r="S82" s="9">
        <v>125384.89975862144</v>
      </c>
      <c r="T82" s="9">
        <v>133787.40173151065</v>
      </c>
      <c r="U82" s="9">
        <v>143737.27010611701</v>
      </c>
      <c r="V82" s="9">
        <v>169223.94528092069</v>
      </c>
      <c r="W82" s="9">
        <v>189645.80414126697</v>
      </c>
      <c r="X82" s="9">
        <v>203613.37950854778</v>
      </c>
      <c r="Y82" s="9">
        <v>205656.34671573748</v>
      </c>
      <c r="Z82" s="9">
        <v>228686.05772151396</v>
      </c>
      <c r="AA82" s="9">
        <v>229523.83048410609</v>
      </c>
      <c r="AB82" s="9">
        <v>237598.05650999284</v>
      </c>
      <c r="AC82" s="9">
        <v>252322.38621656058</v>
      </c>
      <c r="AD82" s="9">
        <v>251071.2720132141</v>
      </c>
      <c r="AE82" s="17">
        <v>268207.73105381051</v>
      </c>
      <c r="AF82" s="17">
        <v>305954.3486830623</v>
      </c>
      <c r="AG82" s="31"/>
      <c r="AH82" s="35"/>
      <c r="AI82" s="35"/>
    </row>
    <row r="83" spans="1:40" ht="18" customHeight="1" x14ac:dyDescent="0.3">
      <c r="A83" s="20" t="s">
        <v>380</v>
      </c>
      <c r="B83" s="8" t="s">
        <v>103</v>
      </c>
      <c r="C83" s="9">
        <v>35542.582560965115</v>
      </c>
      <c r="D83" s="9">
        <v>40523.256001490845</v>
      </c>
      <c r="E83" s="9">
        <v>45853.037062229727</v>
      </c>
      <c r="F83" s="9">
        <v>54285.164060875075</v>
      </c>
      <c r="G83" s="9">
        <v>60602.834016235545</v>
      </c>
      <c r="H83" s="9">
        <v>63176.411375424374</v>
      </c>
      <c r="I83" s="9">
        <v>67913.331473726343</v>
      </c>
      <c r="J83" s="9">
        <v>73902.253908078215</v>
      </c>
      <c r="K83" s="9">
        <v>79812.294530342624</v>
      </c>
      <c r="L83" s="9">
        <v>89129.335807547206</v>
      </c>
      <c r="M83" s="9">
        <v>98166.741432448151</v>
      </c>
      <c r="N83" s="9">
        <v>106280.69606551729</v>
      </c>
      <c r="O83" s="9">
        <v>116546.79471425843</v>
      </c>
      <c r="P83" s="9">
        <v>127767.80262618134</v>
      </c>
      <c r="Q83" s="9">
        <v>144034.47960411702</v>
      </c>
      <c r="R83" s="9">
        <v>167199.738671878</v>
      </c>
      <c r="S83" s="9">
        <v>193512.8686840552</v>
      </c>
      <c r="T83" s="9">
        <v>216075.16240607889</v>
      </c>
      <c r="U83" s="9">
        <v>236801.40679080645</v>
      </c>
      <c r="V83" s="9">
        <v>257291.42396099647</v>
      </c>
      <c r="W83" s="9">
        <v>286075.83240348648</v>
      </c>
      <c r="X83" s="9">
        <v>316312.31701904116</v>
      </c>
      <c r="Y83" s="9">
        <v>344539.77811654995</v>
      </c>
      <c r="Z83" s="9">
        <v>375698.41044481896</v>
      </c>
      <c r="AA83" s="9">
        <v>401768.79598327202</v>
      </c>
      <c r="AB83" s="9">
        <v>428613.10498559964</v>
      </c>
      <c r="AC83" s="9">
        <v>451550.66823048366</v>
      </c>
      <c r="AD83" s="9">
        <v>467631.97394789115</v>
      </c>
      <c r="AE83" s="17">
        <v>468532.68435857561</v>
      </c>
      <c r="AF83" s="17">
        <v>499580.15289384063</v>
      </c>
      <c r="AG83" s="33"/>
      <c r="AH83" s="35"/>
      <c r="AI83" s="35"/>
    </row>
    <row r="84" spans="1:40" ht="18" customHeight="1" x14ac:dyDescent="0.3">
      <c r="A84" s="20" t="s">
        <v>372</v>
      </c>
      <c r="B84" s="8" t="s">
        <v>165</v>
      </c>
      <c r="C84" s="9">
        <v>618.25956397069899</v>
      </c>
      <c r="D84" s="9">
        <v>673.95422243980966</v>
      </c>
      <c r="E84" s="9">
        <v>738.93132398710554</v>
      </c>
      <c r="F84" s="9">
        <v>809.20104658775267</v>
      </c>
      <c r="G84" s="9">
        <v>1057.4656864595636</v>
      </c>
      <c r="H84" s="9">
        <v>1062.514032695068</v>
      </c>
      <c r="I84" s="9">
        <v>1290.748137503427</v>
      </c>
      <c r="J84" s="9">
        <v>1440.4071759043416</v>
      </c>
      <c r="K84" s="9">
        <v>1444.8855475648695</v>
      </c>
      <c r="L84" s="9">
        <v>1792.8957380575291</v>
      </c>
      <c r="M84" s="9">
        <v>2048.244347646903</v>
      </c>
      <c r="N84" s="9">
        <v>2155.4809926817256</v>
      </c>
      <c r="O84" s="9">
        <v>2371.9084812941474</v>
      </c>
      <c r="P84" s="9">
        <v>2432.80066712191</v>
      </c>
      <c r="Q84" s="9">
        <v>2596.1924986271538</v>
      </c>
      <c r="R84" s="9">
        <v>2764.8069342206491</v>
      </c>
      <c r="S84" s="9">
        <v>3339.4896167807165</v>
      </c>
      <c r="T84" s="9">
        <v>3997.670385403494</v>
      </c>
      <c r="U84" s="9">
        <v>4615.5543626072931</v>
      </c>
      <c r="V84" s="9">
        <v>5256.3925004089006</v>
      </c>
      <c r="W84" s="9">
        <v>5132.2104928798699</v>
      </c>
      <c r="X84" s="9">
        <v>5997.5072270222818</v>
      </c>
      <c r="Y84" s="9">
        <v>8034.746393299386</v>
      </c>
      <c r="Z84" s="9">
        <v>7251.7947643446296</v>
      </c>
      <c r="AA84" s="9">
        <v>7121.9456890983301</v>
      </c>
      <c r="AB84" s="9">
        <v>8828.1291302808204</v>
      </c>
      <c r="AC84" s="9">
        <v>8884.663772130456</v>
      </c>
      <c r="AD84" s="9">
        <v>9764</v>
      </c>
      <c r="AE84" s="17">
        <v>7399.227279339585</v>
      </c>
      <c r="AF84" s="17">
        <v>7716.5909239344783</v>
      </c>
      <c r="AG84" s="31"/>
      <c r="AH84" s="35"/>
      <c r="AI84" s="35"/>
    </row>
    <row r="85" spans="1:40" ht="18" customHeight="1" x14ac:dyDescent="0.3">
      <c r="A85" s="20" t="s">
        <v>373</v>
      </c>
      <c r="B85" s="8" t="s">
        <v>166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17">
        <v>0</v>
      </c>
      <c r="AF85" s="17">
        <v>0</v>
      </c>
      <c r="AG85" s="31"/>
      <c r="AH85" s="35"/>
      <c r="AI85" s="35"/>
    </row>
    <row r="86" spans="1:40" ht="18" customHeight="1" x14ac:dyDescent="0.3">
      <c r="A86" s="20" t="s">
        <v>374</v>
      </c>
      <c r="B86" s="8" t="s">
        <v>167</v>
      </c>
      <c r="C86" s="9">
        <v>34924.322996994415</v>
      </c>
      <c r="D86" s="9">
        <v>39849.301779051035</v>
      </c>
      <c r="E86" s="9">
        <v>45114.105738242622</v>
      </c>
      <c r="F86" s="9">
        <v>53475.963014287321</v>
      </c>
      <c r="G86" s="9">
        <v>59545.368329775985</v>
      </c>
      <c r="H86" s="9">
        <v>62113.897342729302</v>
      </c>
      <c r="I86" s="9">
        <v>66622.583336222917</v>
      </c>
      <c r="J86" s="9">
        <v>72461.846732173872</v>
      </c>
      <c r="K86" s="9">
        <v>78367.40898277775</v>
      </c>
      <c r="L86" s="9">
        <v>87336.440069489676</v>
      </c>
      <c r="M86" s="9">
        <v>96118.497084801245</v>
      </c>
      <c r="N86" s="9">
        <v>104125.21507283556</v>
      </c>
      <c r="O86" s="9">
        <v>114174.88623296429</v>
      </c>
      <c r="P86" s="9">
        <v>125335.00195905943</v>
      </c>
      <c r="Q86" s="9">
        <v>141438.28710548987</v>
      </c>
      <c r="R86" s="9">
        <v>164434.93173765735</v>
      </c>
      <c r="S86" s="9">
        <v>190173.37906727448</v>
      </c>
      <c r="T86" s="9">
        <v>212077.49202067539</v>
      </c>
      <c r="U86" s="9">
        <v>232185.85242819914</v>
      </c>
      <c r="V86" s="9">
        <v>252035.03146058758</v>
      </c>
      <c r="W86" s="9">
        <v>280943.62191060663</v>
      </c>
      <c r="X86" s="9">
        <v>310314.8097920189</v>
      </c>
      <c r="Y86" s="9">
        <v>336505.03172325058</v>
      </c>
      <c r="Z86" s="9">
        <v>368446.61568047432</v>
      </c>
      <c r="AA86" s="9">
        <v>394646.8502941737</v>
      </c>
      <c r="AB86" s="9">
        <v>419784.97585531883</v>
      </c>
      <c r="AC86" s="9">
        <v>442666.00445835321</v>
      </c>
      <c r="AD86" s="9">
        <v>457867.97394789115</v>
      </c>
      <c r="AE86" s="17">
        <v>461133.45707923605</v>
      </c>
      <c r="AF86" s="17">
        <v>491863.56196990615</v>
      </c>
      <c r="AG86" s="31"/>
      <c r="AH86" s="35"/>
      <c r="AI86" s="35"/>
    </row>
    <row r="87" spans="1:40" ht="18" customHeight="1" x14ac:dyDescent="0.3">
      <c r="A87" s="20" t="s">
        <v>375</v>
      </c>
      <c r="B87" s="8" t="s">
        <v>384</v>
      </c>
      <c r="C87" s="9">
        <v>26994.182286289495</v>
      </c>
      <c r="D87" s="9">
        <v>30990.425361157795</v>
      </c>
      <c r="E87" s="9">
        <v>35185.014974949874</v>
      </c>
      <c r="F87" s="9">
        <v>42156.944671948113</v>
      </c>
      <c r="G87" s="9">
        <v>47102.906149939161</v>
      </c>
      <c r="H87" s="9">
        <v>50576.901810744603</v>
      </c>
      <c r="I87" s="9">
        <v>53445.110012768055</v>
      </c>
      <c r="J87" s="9">
        <v>56888.816300634389</v>
      </c>
      <c r="K87" s="9">
        <v>60434.138549328658</v>
      </c>
      <c r="L87" s="9">
        <v>66443.159309827446</v>
      </c>
      <c r="M87" s="9">
        <v>73788.332247559112</v>
      </c>
      <c r="N87" s="9">
        <v>81237.563837484791</v>
      </c>
      <c r="O87" s="9">
        <v>85324.045713178886</v>
      </c>
      <c r="P87" s="9">
        <v>93720.679648818361</v>
      </c>
      <c r="Q87" s="9">
        <v>104276.64445771097</v>
      </c>
      <c r="R87" s="9">
        <v>119427.30946150154</v>
      </c>
      <c r="S87" s="9">
        <v>142747.84361167508</v>
      </c>
      <c r="T87" s="9">
        <v>163475.40880199827</v>
      </c>
      <c r="U87" s="9">
        <v>181851.52433200885</v>
      </c>
      <c r="V87" s="9">
        <v>196870.36381277151</v>
      </c>
      <c r="W87" s="9">
        <v>219752.07471876655</v>
      </c>
      <c r="X87" s="9">
        <v>245386.56047222172</v>
      </c>
      <c r="Y87" s="9">
        <v>268664.64129935903</v>
      </c>
      <c r="Z87" s="9">
        <v>293863.31837869145</v>
      </c>
      <c r="AA87" s="9">
        <v>317010.14929546963</v>
      </c>
      <c r="AB87" s="9">
        <v>337486.99916826113</v>
      </c>
      <c r="AC87" s="9">
        <v>359421.96464973042</v>
      </c>
      <c r="AD87" s="9">
        <v>373082.26087136008</v>
      </c>
      <c r="AE87" s="17">
        <v>369770.36647628067</v>
      </c>
      <c r="AF87" s="17">
        <v>387721.94968149031</v>
      </c>
      <c r="AG87" s="31"/>
      <c r="AH87" s="35"/>
      <c r="AI87" s="35"/>
      <c r="AK87" s="38"/>
      <c r="AL87" s="38"/>
    </row>
    <row r="88" spans="1:40" ht="18" customHeight="1" x14ac:dyDescent="0.3">
      <c r="A88" s="20" t="s">
        <v>379</v>
      </c>
      <c r="B88" s="8" t="s">
        <v>400</v>
      </c>
      <c r="C88" s="9">
        <v>7930.1407107049199</v>
      </c>
      <c r="D88" s="9">
        <v>8858.8764178932397</v>
      </c>
      <c r="E88" s="9">
        <v>9929.0907632927483</v>
      </c>
      <c r="F88" s="9">
        <v>11319.018342339208</v>
      </c>
      <c r="G88" s="9">
        <v>12442.462179836824</v>
      </c>
      <c r="H88" s="9">
        <v>11536.995531984699</v>
      </c>
      <c r="I88" s="9">
        <v>13177.473323454862</v>
      </c>
      <c r="J88" s="9">
        <v>15573.030431539482</v>
      </c>
      <c r="K88" s="9">
        <v>17933.270433449092</v>
      </c>
      <c r="L88" s="9">
        <v>20893.28075966223</v>
      </c>
      <c r="M88" s="9">
        <v>22330.164837242133</v>
      </c>
      <c r="N88" s="9">
        <v>22887.651235350771</v>
      </c>
      <c r="O88" s="9">
        <v>28850.840519785401</v>
      </c>
      <c r="P88" s="9">
        <v>31614.32231024107</v>
      </c>
      <c r="Q88" s="9">
        <v>37161.642647778906</v>
      </c>
      <c r="R88" s="9">
        <v>45007.622276155802</v>
      </c>
      <c r="S88" s="9">
        <v>47425.535455599398</v>
      </c>
      <c r="T88" s="9">
        <v>48602.083218677115</v>
      </c>
      <c r="U88" s="9">
        <v>50334.328096190293</v>
      </c>
      <c r="V88" s="9">
        <v>55164.667647816066</v>
      </c>
      <c r="W88" s="9">
        <v>61191.547191840073</v>
      </c>
      <c r="X88" s="9">
        <v>64928.249319797178</v>
      </c>
      <c r="Y88" s="9">
        <v>67840.390423891542</v>
      </c>
      <c r="Z88" s="9">
        <v>74583.297301782877</v>
      </c>
      <c r="AA88" s="9">
        <v>77636.700998704066</v>
      </c>
      <c r="AB88" s="9">
        <v>82297.9766870577</v>
      </c>
      <c r="AC88" s="9">
        <v>83244.03980862326</v>
      </c>
      <c r="AD88" s="9">
        <v>84785.713076531116</v>
      </c>
      <c r="AE88" s="17">
        <v>91363.090602955315</v>
      </c>
      <c r="AF88" s="17">
        <v>104141.61228841587</v>
      </c>
      <c r="AG88" s="31"/>
      <c r="AH88" s="35"/>
      <c r="AI88" s="35"/>
      <c r="AM88" s="39"/>
      <c r="AN88" s="39"/>
    </row>
    <row r="89" spans="1:40" ht="18" customHeight="1" x14ac:dyDescent="0.3">
      <c r="A89" s="19" t="s">
        <v>8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17"/>
      <c r="U89" s="17"/>
      <c r="V89" s="17"/>
      <c r="W89" s="17"/>
      <c r="X89" s="17"/>
      <c r="Y89" s="17"/>
      <c r="Z89" s="17"/>
      <c r="AA89" s="17"/>
      <c r="AB89" s="17"/>
      <c r="AG89" s="31"/>
      <c r="AH89" s="35"/>
      <c r="AI89" s="35"/>
    </row>
    <row r="90" spans="1:40" ht="18" customHeight="1" x14ac:dyDescent="0.3">
      <c r="A90" s="20" t="s">
        <v>370</v>
      </c>
      <c r="B90" s="8" t="s">
        <v>385</v>
      </c>
      <c r="C90" s="9">
        <v>80055.663221028153</v>
      </c>
      <c r="D90" s="9">
        <v>93263.665304919356</v>
      </c>
      <c r="E90" s="9">
        <v>105577.72260515369</v>
      </c>
      <c r="F90" s="9">
        <v>121754.27957279352</v>
      </c>
      <c r="G90" s="9">
        <v>137160.326462436</v>
      </c>
      <c r="H90" s="9">
        <v>152204.27421763184</v>
      </c>
      <c r="I90" s="9">
        <v>172175.85324103627</v>
      </c>
      <c r="J90" s="9">
        <v>201526.21029519578</v>
      </c>
      <c r="K90" s="9">
        <v>224873.34496356337</v>
      </c>
      <c r="L90" s="9">
        <v>268050.84878022119</v>
      </c>
      <c r="M90" s="9">
        <v>303866.39828469005</v>
      </c>
      <c r="N90" s="9">
        <v>328657.03357064974</v>
      </c>
      <c r="O90" s="9">
        <v>356461.39061009936</v>
      </c>
      <c r="P90" s="9">
        <v>401501.48403106403</v>
      </c>
      <c r="Q90" s="9">
        <v>452276.55306087679</v>
      </c>
      <c r="R90" s="9">
        <v>513509.87647955387</v>
      </c>
      <c r="S90" s="9">
        <v>569176.06088363309</v>
      </c>
      <c r="T90" s="9">
        <v>623269.72367032175</v>
      </c>
      <c r="U90" s="9">
        <v>687377.34134582232</v>
      </c>
      <c r="V90" s="9">
        <v>749158.29267851356</v>
      </c>
      <c r="W90" s="9">
        <v>808363.75496441254</v>
      </c>
      <c r="X90" s="9">
        <v>861264.29260155116</v>
      </c>
      <c r="Y90" s="9">
        <v>925507.76011329598</v>
      </c>
      <c r="Z90" s="9">
        <v>1006489.3716566741</v>
      </c>
      <c r="AA90" s="9">
        <v>1086686.8842776378</v>
      </c>
      <c r="AB90" s="9">
        <v>1141014.1442147321</v>
      </c>
      <c r="AC90" s="9">
        <v>1215691.8333249211</v>
      </c>
      <c r="AD90" s="9">
        <v>1245743.3283937648</v>
      </c>
      <c r="AE90" s="17">
        <v>1360073.4197979316</v>
      </c>
      <c r="AF90" s="17">
        <v>1404988.1334497768</v>
      </c>
      <c r="AG90" s="31"/>
      <c r="AH90" s="35"/>
      <c r="AI90" s="35"/>
    </row>
    <row r="91" spans="1:40" s="16" customFormat="1" ht="18" customHeight="1" x14ac:dyDescent="0.3">
      <c r="A91" s="20" t="s">
        <v>371</v>
      </c>
      <c r="B91" s="8" t="s">
        <v>386</v>
      </c>
      <c r="C91" s="9">
        <v>19126.176949080189</v>
      </c>
      <c r="D91" s="9">
        <v>22235.194245753752</v>
      </c>
      <c r="E91" s="9">
        <v>23001.216546984593</v>
      </c>
      <c r="F91" s="9">
        <v>26132.526394756322</v>
      </c>
      <c r="G91" s="9">
        <v>29612.034661858095</v>
      </c>
      <c r="H91" s="9">
        <v>33816.248544920963</v>
      </c>
      <c r="I91" s="9">
        <v>41698.35561367964</v>
      </c>
      <c r="J91" s="9">
        <v>53551.667101431551</v>
      </c>
      <c r="K91" s="9">
        <v>64927.833966477803</v>
      </c>
      <c r="L91" s="9">
        <v>86042.35810440997</v>
      </c>
      <c r="M91" s="9">
        <v>99375.865748316253</v>
      </c>
      <c r="N91" s="9">
        <v>103687.56114450083</v>
      </c>
      <c r="O91" s="9">
        <v>108002.45299584372</v>
      </c>
      <c r="P91" s="9">
        <v>122087.06389390753</v>
      </c>
      <c r="Q91" s="9">
        <v>142225.01980014279</v>
      </c>
      <c r="R91" s="9">
        <v>165924.48831684014</v>
      </c>
      <c r="S91" s="9">
        <v>176302.6328577621</v>
      </c>
      <c r="T91" s="9">
        <v>181137.71991598338</v>
      </c>
      <c r="U91" s="9">
        <v>193142.96265182435</v>
      </c>
      <c r="V91" s="9">
        <v>215654.96644669387</v>
      </c>
      <c r="W91" s="9">
        <v>239156.69769442061</v>
      </c>
      <c r="X91" s="9">
        <v>258416.15361213853</v>
      </c>
      <c r="Y91" s="9">
        <v>273935.75739639287</v>
      </c>
      <c r="Z91" s="9">
        <v>302945.23098446586</v>
      </c>
      <c r="AA91" s="9">
        <v>319423.22904968529</v>
      </c>
      <c r="AB91" s="9">
        <v>338738.57411155722</v>
      </c>
      <c r="AC91" s="9">
        <v>372337.65969219926</v>
      </c>
      <c r="AD91" s="9">
        <v>377060.45088170713</v>
      </c>
      <c r="AE91" s="17">
        <v>413294.58886372962</v>
      </c>
      <c r="AF91" s="17">
        <v>430740.63286346704</v>
      </c>
      <c r="AG91" s="31"/>
      <c r="AH91" s="36"/>
      <c r="AI91" s="36"/>
    </row>
    <row r="92" spans="1:40" ht="18" customHeight="1" x14ac:dyDescent="0.3">
      <c r="A92" s="20" t="s">
        <v>380</v>
      </c>
      <c r="B92" s="8" t="s">
        <v>107</v>
      </c>
      <c r="C92" s="9">
        <v>60929.486271947964</v>
      </c>
      <c r="D92" s="9">
        <v>71028.471059165604</v>
      </c>
      <c r="E92" s="9">
        <v>82576.506058169092</v>
      </c>
      <c r="F92" s="9">
        <v>95621.753178037194</v>
      </c>
      <c r="G92" s="9">
        <v>107548.29180057791</v>
      </c>
      <c r="H92" s="9">
        <v>118388.02567271088</v>
      </c>
      <c r="I92" s="9">
        <v>130477.49762735663</v>
      </c>
      <c r="J92" s="9">
        <v>147974.54319376423</v>
      </c>
      <c r="K92" s="9">
        <v>159945.51099708557</v>
      </c>
      <c r="L92" s="9">
        <v>182008.49067581122</v>
      </c>
      <c r="M92" s="9">
        <v>204490.53253637379</v>
      </c>
      <c r="N92" s="9">
        <v>224969.47242614892</v>
      </c>
      <c r="O92" s="9">
        <v>248458.93761425564</v>
      </c>
      <c r="P92" s="9">
        <v>279414.4201371565</v>
      </c>
      <c r="Q92" s="9">
        <v>310051.533260734</v>
      </c>
      <c r="R92" s="9">
        <v>347585.38816271373</v>
      </c>
      <c r="S92" s="9">
        <v>392873.42802587099</v>
      </c>
      <c r="T92" s="9">
        <v>442132.00375433837</v>
      </c>
      <c r="U92" s="9">
        <v>494234.37869399798</v>
      </c>
      <c r="V92" s="9">
        <v>533503.32623181969</v>
      </c>
      <c r="W92" s="9">
        <v>569207.05726999196</v>
      </c>
      <c r="X92" s="9">
        <v>602848.13898941269</v>
      </c>
      <c r="Y92" s="9">
        <v>651572.00271690311</v>
      </c>
      <c r="Z92" s="9">
        <v>703544.14067220828</v>
      </c>
      <c r="AA92" s="9">
        <v>767263.65522795252</v>
      </c>
      <c r="AB92" s="9">
        <v>802275.57010317454</v>
      </c>
      <c r="AC92" s="9">
        <v>843354.17363272165</v>
      </c>
      <c r="AD92" s="9">
        <v>868682.87751205766</v>
      </c>
      <c r="AE92" s="17">
        <v>946778.83093420195</v>
      </c>
      <c r="AF92" s="17">
        <v>974247.5005863097</v>
      </c>
      <c r="AG92" s="33"/>
      <c r="AH92" s="35"/>
      <c r="AI92" s="35"/>
    </row>
    <row r="93" spans="1:40" ht="18" customHeight="1" x14ac:dyDescent="0.3">
      <c r="A93" s="20" t="s">
        <v>372</v>
      </c>
      <c r="B93" s="8" t="s">
        <v>387</v>
      </c>
      <c r="C93" s="9">
        <v>590.32884692658877</v>
      </c>
      <c r="D93" s="9">
        <v>643.50742341780256</v>
      </c>
      <c r="E93" s="9">
        <v>705.54909599088546</v>
      </c>
      <c r="F93" s="9">
        <v>772.64428825977075</v>
      </c>
      <c r="G93" s="9">
        <v>1009.6932352213366</v>
      </c>
      <c r="H93" s="9">
        <v>1014.5135155465636</v>
      </c>
      <c r="I93" s="9">
        <v>1232.4368341209383</v>
      </c>
      <c r="J93" s="9">
        <v>1375.3348218268609</v>
      </c>
      <c r="K93" s="9">
        <v>1379.6108769540785</v>
      </c>
      <c r="L93" s="9">
        <v>1711.8992335673065</v>
      </c>
      <c r="M93" s="9">
        <v>1955.7121222755616</v>
      </c>
      <c r="N93" s="9">
        <v>2058.104205958206</v>
      </c>
      <c r="O93" s="9">
        <v>2264.754288288098</v>
      </c>
      <c r="P93" s="9">
        <v>2322.895586767464</v>
      </c>
      <c r="Q93" s="9">
        <v>2478.9059699635504</v>
      </c>
      <c r="R93" s="9">
        <v>2639.9030190020076</v>
      </c>
      <c r="S93" s="9">
        <v>3188.6236294290566</v>
      </c>
      <c r="T93" s="9">
        <v>3817.0701862683359</v>
      </c>
      <c r="U93" s="9">
        <v>4407.0404140712662</v>
      </c>
      <c r="V93" s="9">
        <v>5018.927817034164</v>
      </c>
      <c r="W93" s="9">
        <v>5786.6643771306681</v>
      </c>
      <c r="X93" s="9">
        <v>6265.9794298623738</v>
      </c>
      <c r="Y93" s="9">
        <v>6901.8199911944694</v>
      </c>
      <c r="Z93" s="9">
        <v>7027.5705747081101</v>
      </c>
      <c r="AA93" s="9">
        <v>7466.7623971819812</v>
      </c>
      <c r="AB93" s="9">
        <v>7520.9388734369295</v>
      </c>
      <c r="AC93" s="9">
        <v>8381.8613732652229</v>
      </c>
      <c r="AD93" s="9">
        <v>7176</v>
      </c>
      <c r="AE93" s="17">
        <v>8466.7564611940197</v>
      </c>
      <c r="AF93" s="17">
        <v>8976.0469260056925</v>
      </c>
      <c r="AG93" s="31"/>
      <c r="AH93" s="35"/>
      <c r="AI93" s="35"/>
    </row>
    <row r="94" spans="1:40" ht="18" customHeight="1" x14ac:dyDescent="0.3">
      <c r="A94" s="20" t="s">
        <v>373</v>
      </c>
      <c r="B94" s="8" t="s">
        <v>388</v>
      </c>
      <c r="C94" s="9">
        <v>-607.9816450716263</v>
      </c>
      <c r="D94" s="9">
        <v>-469.82513860285212</v>
      </c>
      <c r="E94" s="9">
        <v>-452.82860743002124</v>
      </c>
      <c r="F94" s="9">
        <v>-537.30283997493484</v>
      </c>
      <c r="G94" s="9">
        <v>-530.19138994588957</v>
      </c>
      <c r="H94" s="9">
        <v>-366.55554774662653</v>
      </c>
      <c r="I94" s="9">
        <v>-348.49199448480084</v>
      </c>
      <c r="J94" s="9">
        <v>-377.64645374343979</v>
      </c>
      <c r="K94" s="9">
        <v>-463.15794903971801</v>
      </c>
      <c r="L94" s="9">
        <v>-509.55201478314319</v>
      </c>
      <c r="M94" s="9">
        <v>-772.70375668154406</v>
      </c>
      <c r="N94" s="9">
        <v>-487.01170293355761</v>
      </c>
      <c r="O94" s="9">
        <v>-708.93683992308115</v>
      </c>
      <c r="P94" s="9">
        <v>-1198.0152744306397</v>
      </c>
      <c r="Q94" s="9">
        <v>-1228.6574298543119</v>
      </c>
      <c r="R94" s="9">
        <v>-1193.5122731740025</v>
      </c>
      <c r="S94" s="9">
        <v>-1765.3208262371854</v>
      </c>
      <c r="T94" s="9">
        <v>-1856.7581442366759</v>
      </c>
      <c r="U94" s="9">
        <v>-1520.4765003399411</v>
      </c>
      <c r="V94" s="9">
        <v>-1638.2411765142356</v>
      </c>
      <c r="W94" s="9">
        <v>-1873.3597520113781</v>
      </c>
      <c r="X94" s="9">
        <v>-2174.084549291199</v>
      </c>
      <c r="Y94" s="9">
        <v>-1698.498475830429</v>
      </c>
      <c r="Z94" s="9">
        <v>-2741.7351936321493</v>
      </c>
      <c r="AA94" s="9">
        <v>-2144.5614037897135</v>
      </c>
      <c r="AB94" s="9">
        <v>-1851.9169610485674</v>
      </c>
      <c r="AC94" s="9">
        <v>-2887.5492175551535</v>
      </c>
      <c r="AD94" s="9">
        <v>-1142.6188360408025</v>
      </c>
      <c r="AE94" s="17">
        <v>-2513.9852355733292</v>
      </c>
      <c r="AF94" s="17">
        <v>-3104.1028624582941</v>
      </c>
      <c r="AG94" s="31"/>
      <c r="AH94" s="35"/>
      <c r="AI94" s="35"/>
    </row>
    <row r="95" spans="1:40" ht="18" customHeight="1" x14ac:dyDescent="0.3">
      <c r="A95" s="20" t="s">
        <v>374</v>
      </c>
      <c r="B95" s="8" t="s">
        <v>389</v>
      </c>
      <c r="C95" s="9">
        <v>60947.139070092999</v>
      </c>
      <c r="D95" s="9">
        <v>70854.788774350658</v>
      </c>
      <c r="E95" s="9">
        <v>82323.785569608241</v>
      </c>
      <c r="F95" s="9">
        <v>95386.411729752348</v>
      </c>
      <c r="G95" s="9">
        <v>107068.78995530246</v>
      </c>
      <c r="H95" s="9">
        <v>117740.06770491094</v>
      </c>
      <c r="I95" s="9">
        <v>129593.5527877205</v>
      </c>
      <c r="J95" s="9">
        <v>146976.85482568081</v>
      </c>
      <c r="K95" s="9">
        <v>159029.05806917121</v>
      </c>
      <c r="L95" s="9">
        <v>180806.14345702706</v>
      </c>
      <c r="M95" s="9">
        <v>203307.5241707798</v>
      </c>
      <c r="N95" s="9">
        <v>223398.37992312427</v>
      </c>
      <c r="O95" s="9">
        <v>246903.12016589064</v>
      </c>
      <c r="P95" s="9">
        <v>278289.53982481966</v>
      </c>
      <c r="Q95" s="9">
        <v>308801.2847206248</v>
      </c>
      <c r="R95" s="9">
        <v>346138.99741688574</v>
      </c>
      <c r="S95" s="9">
        <v>391450.12522267917</v>
      </c>
      <c r="T95" s="9">
        <v>440171.6917123067</v>
      </c>
      <c r="U95" s="9">
        <v>491347.81478026661</v>
      </c>
      <c r="V95" s="9">
        <v>530122.6395912997</v>
      </c>
      <c r="W95" s="9">
        <v>565293.75264487264</v>
      </c>
      <c r="X95" s="9">
        <v>598756.24410884152</v>
      </c>
      <c r="Y95" s="9">
        <v>646368.681201539</v>
      </c>
      <c r="Z95" s="9">
        <v>699258.3052911323</v>
      </c>
      <c r="AA95" s="9">
        <v>761941.45423456025</v>
      </c>
      <c r="AB95" s="9">
        <v>796606.54819078627</v>
      </c>
      <c r="AC95" s="9">
        <v>837859.86147701158</v>
      </c>
      <c r="AD95" s="9">
        <v>862649.4963480985</v>
      </c>
      <c r="AE95" s="17">
        <v>940826.05970858131</v>
      </c>
      <c r="AF95" s="17">
        <v>968375.55652276229</v>
      </c>
      <c r="AG95" s="31"/>
      <c r="AH95" s="35"/>
      <c r="AI95" s="35"/>
    </row>
    <row r="96" spans="1:40" ht="18" customHeight="1" x14ac:dyDescent="0.3">
      <c r="A96" s="20" t="s">
        <v>375</v>
      </c>
      <c r="B96" s="8" t="s">
        <v>147</v>
      </c>
      <c r="C96" s="9">
        <v>50111.611885585866</v>
      </c>
      <c r="D96" s="9">
        <v>58440.974237151626</v>
      </c>
      <c r="E96" s="9">
        <v>67753.247523840895</v>
      </c>
      <c r="F96" s="9">
        <v>78473.947904499015</v>
      </c>
      <c r="G96" s="9">
        <v>89120.957373654543</v>
      </c>
      <c r="H96" s="9">
        <v>97388.034042853571</v>
      </c>
      <c r="I96" s="9">
        <v>106575.67272924549</v>
      </c>
      <c r="J96" s="9">
        <v>119637.67786934815</v>
      </c>
      <c r="K96" s="9">
        <v>129049.12828525613</v>
      </c>
      <c r="L96" s="9">
        <v>143975.3728459054</v>
      </c>
      <c r="M96" s="9">
        <v>161515.32807862764</v>
      </c>
      <c r="N96" s="9">
        <v>178905.8871674244</v>
      </c>
      <c r="O96" s="9">
        <v>197329.57980295393</v>
      </c>
      <c r="P96" s="9">
        <v>218183.17932669801</v>
      </c>
      <c r="Q96" s="9">
        <v>245905.98620717961</v>
      </c>
      <c r="R96" s="9">
        <v>281185.28563453694</v>
      </c>
      <c r="S96" s="9">
        <v>311341.37436955684</v>
      </c>
      <c r="T96" s="9">
        <v>345706.9834499876</v>
      </c>
      <c r="U96" s="9">
        <v>380419.75028831017</v>
      </c>
      <c r="V96" s="9">
        <v>412136.16699183348</v>
      </c>
      <c r="W96" s="9">
        <v>447760.92920195835</v>
      </c>
      <c r="X96" s="9">
        <v>475745.66704961256</v>
      </c>
      <c r="Y96" s="9">
        <v>511740.47485785472</v>
      </c>
      <c r="Z96" s="9">
        <v>544378.20220207283</v>
      </c>
      <c r="AA96" s="9">
        <v>591231.1756828652</v>
      </c>
      <c r="AB96" s="9">
        <v>630675.25952190976</v>
      </c>
      <c r="AC96" s="9">
        <v>663454.94630493561</v>
      </c>
      <c r="AD96" s="9">
        <v>671157.40400268522</v>
      </c>
      <c r="AE96" s="17">
        <v>711473.39696899755</v>
      </c>
      <c r="AF96" s="17">
        <v>735316.32086401398</v>
      </c>
      <c r="AG96" s="31"/>
      <c r="AH96" s="35"/>
      <c r="AI96" s="35"/>
      <c r="AK96" s="38"/>
      <c r="AL96" s="38"/>
    </row>
    <row r="97" spans="1:42" ht="18" customHeight="1" x14ac:dyDescent="0.3">
      <c r="A97" s="20" t="s">
        <v>379</v>
      </c>
      <c r="B97" s="8" t="s">
        <v>401</v>
      </c>
      <c r="C97" s="9">
        <v>10835.527184507133</v>
      </c>
      <c r="D97" s="9">
        <v>12413.814537199032</v>
      </c>
      <c r="E97" s="9">
        <v>14570.538045767345</v>
      </c>
      <c r="F97" s="9">
        <v>16912.463825253333</v>
      </c>
      <c r="G97" s="9">
        <v>17947.832581647919</v>
      </c>
      <c r="H97" s="9">
        <v>20352.033662057365</v>
      </c>
      <c r="I97" s="9">
        <v>23017.880058475013</v>
      </c>
      <c r="J97" s="9">
        <v>27339.176956332667</v>
      </c>
      <c r="K97" s="9">
        <v>29979.929783915082</v>
      </c>
      <c r="L97" s="9">
        <v>36830.770611121668</v>
      </c>
      <c r="M97" s="9">
        <v>41792.196092152153</v>
      </c>
      <c r="N97" s="9">
        <v>44492.492755699874</v>
      </c>
      <c r="O97" s="9">
        <v>49573.540362936707</v>
      </c>
      <c r="P97" s="9">
        <v>60106.360498121649</v>
      </c>
      <c r="Q97" s="9">
        <v>62895.298513445188</v>
      </c>
      <c r="R97" s="9">
        <v>64953.711782348808</v>
      </c>
      <c r="S97" s="9">
        <v>80108.750853122328</v>
      </c>
      <c r="T97" s="9">
        <v>94464.708262319095</v>
      </c>
      <c r="U97" s="9">
        <v>110928.06449195644</v>
      </c>
      <c r="V97" s="9">
        <v>117986.47259946621</v>
      </c>
      <c r="W97" s="9">
        <v>117532.82344291429</v>
      </c>
      <c r="X97" s="9">
        <v>123010.57705922896</v>
      </c>
      <c r="Y97" s="9">
        <v>134628.20634368429</v>
      </c>
      <c r="Z97" s="9">
        <v>154880.10308905947</v>
      </c>
      <c r="AA97" s="9">
        <v>170710.27855169505</v>
      </c>
      <c r="AB97" s="9">
        <v>165931.28866888877</v>
      </c>
      <c r="AC97" s="9">
        <v>174404.91517207495</v>
      </c>
      <c r="AD97" s="9">
        <v>191492.09234541329</v>
      </c>
      <c r="AE97" s="17">
        <v>229352.66273958376</v>
      </c>
      <c r="AF97" s="17">
        <v>233059.23565874831</v>
      </c>
      <c r="AG97" s="31"/>
      <c r="AH97" s="35"/>
      <c r="AI97" s="35"/>
      <c r="AM97" s="39"/>
      <c r="AN97" s="39"/>
      <c r="AO97" s="17"/>
    </row>
    <row r="98" spans="1:42" ht="18" customHeight="1" x14ac:dyDescent="0.3">
      <c r="A98" s="19" t="s">
        <v>381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G98" s="31"/>
      <c r="AH98" s="35"/>
      <c r="AI98" s="35"/>
    </row>
    <row r="99" spans="1:42" ht="18" customHeight="1" x14ac:dyDescent="0.3">
      <c r="A99" s="20" t="s">
        <v>370</v>
      </c>
      <c r="B99" s="8" t="s">
        <v>403</v>
      </c>
      <c r="C99" s="9">
        <v>885576.53617207613</v>
      </c>
      <c r="D99" s="9">
        <v>1001682.7442234161</v>
      </c>
      <c r="E99" s="9">
        <v>1148656.2718439412</v>
      </c>
      <c r="F99" s="9">
        <v>1293907.7134751985</v>
      </c>
      <c r="G99" s="9">
        <v>1438908.4850674914</v>
      </c>
      <c r="H99" s="9">
        <v>1618630.3220524131</v>
      </c>
      <c r="I99" s="9">
        <v>1832440.9039642387</v>
      </c>
      <c r="J99" s="9">
        <v>2197603.6367635787</v>
      </c>
      <c r="K99" s="9">
        <v>2487180.2826668527</v>
      </c>
      <c r="L99" s="9">
        <v>2929995.8745161276</v>
      </c>
      <c r="M99" s="9">
        <v>3167404.2039794414</v>
      </c>
      <c r="N99" s="9">
        <v>3432957.8958649556</v>
      </c>
      <c r="O99" s="9">
        <v>3763032.9808044247</v>
      </c>
      <c r="P99" s="9">
        <v>4182965.2777630794</v>
      </c>
      <c r="Q99" s="9">
        <v>4735354.2159212977</v>
      </c>
      <c r="R99" s="9">
        <v>5403803.7202986423</v>
      </c>
      <c r="S99" s="9">
        <v>5662438.0114994971</v>
      </c>
      <c r="T99" s="9">
        <v>6087800.8589146305</v>
      </c>
      <c r="U99" s="9">
        <v>6620316.8482362907</v>
      </c>
      <c r="V99" s="9">
        <v>7190571.8294600872</v>
      </c>
      <c r="W99" s="9">
        <v>7802884.3897989709</v>
      </c>
      <c r="X99" s="9">
        <v>8368014.9541328559</v>
      </c>
      <c r="Y99" s="9">
        <v>8766616.8392782379</v>
      </c>
      <c r="Z99" s="9">
        <v>9372323.0736064091</v>
      </c>
      <c r="AA99" s="9">
        <v>9920715.5591527596</v>
      </c>
      <c r="AB99" s="17">
        <v>10477958.093413968</v>
      </c>
      <c r="AC99" s="17">
        <v>11047176.458546568</v>
      </c>
      <c r="AD99" s="17">
        <f t="shared" ref="AD99:AE101" si="0">AD9+AD18+AD27+AD36+AD45+AD54+AD63+AD72+AD81+AD90</f>
        <v>10970752.586979387</v>
      </c>
      <c r="AE99" s="17">
        <f t="shared" si="0"/>
        <v>12115995.749556823</v>
      </c>
      <c r="AF99" s="17">
        <f t="shared" ref="AF99" si="1">AF9+AF18+AF27+AF36+AF45+AF54+AF63+AF72+AF81+AF90</f>
        <v>13138770.98707309</v>
      </c>
      <c r="AG99" s="33"/>
      <c r="AH99" s="35"/>
      <c r="AI99" s="35"/>
    </row>
    <row r="100" spans="1:42" ht="18" customHeight="1" x14ac:dyDescent="0.3">
      <c r="A100" s="20" t="s">
        <v>371</v>
      </c>
      <c r="B100" s="8" t="s">
        <v>404</v>
      </c>
      <c r="C100" s="9">
        <v>439873.07733799104</v>
      </c>
      <c r="D100" s="9">
        <v>498563.11213686701</v>
      </c>
      <c r="E100" s="9">
        <v>573501.44200655026</v>
      </c>
      <c r="F100" s="9">
        <v>644587.8002991284</v>
      </c>
      <c r="G100" s="9">
        <v>718827.01805272943</v>
      </c>
      <c r="H100" s="9">
        <v>840446.93630176934</v>
      </c>
      <c r="I100" s="9">
        <v>981560.4790010599</v>
      </c>
      <c r="J100" s="9">
        <v>1228395.6032135189</v>
      </c>
      <c r="K100" s="9">
        <v>1413031.7097605122</v>
      </c>
      <c r="L100" s="9">
        <v>1674705.5994240672</v>
      </c>
      <c r="M100" s="9">
        <v>1794392.1832262662</v>
      </c>
      <c r="N100" s="9">
        <v>1925196.7991113686</v>
      </c>
      <c r="O100" s="9">
        <v>2096046.5981935088</v>
      </c>
      <c r="P100" s="9">
        <v>2322704.368499205</v>
      </c>
      <c r="Q100" s="9">
        <v>2613864.3517623232</v>
      </c>
      <c r="R100" s="9">
        <v>3025882.895610231</v>
      </c>
      <c r="S100" s="9">
        <v>3097932.6013666634</v>
      </c>
      <c r="T100" s="9">
        <v>3286215.6573755136</v>
      </c>
      <c r="U100" s="9">
        <v>3585198.8339724364</v>
      </c>
      <c r="V100" s="9">
        <v>3954083.7944018217</v>
      </c>
      <c r="W100" s="9">
        <v>4300523.1814466007</v>
      </c>
      <c r="X100" s="9">
        <v>4629223.9307502601</v>
      </c>
      <c r="Y100" s="9">
        <v>4784859.3140892917</v>
      </c>
      <c r="Z100" s="9">
        <v>5083482.5288733747</v>
      </c>
      <c r="AA100" s="9">
        <v>5328265.6345372722</v>
      </c>
      <c r="AB100" s="17">
        <v>5648354.6627093283</v>
      </c>
      <c r="AC100" s="17">
        <v>5989010.9090927923</v>
      </c>
      <c r="AD100" s="17">
        <f t="shared" si="0"/>
        <v>5934877.2462486094</v>
      </c>
      <c r="AE100" s="17">
        <f t="shared" si="0"/>
        <v>6523444.8359945761</v>
      </c>
      <c r="AF100" s="17">
        <f t="shared" ref="AF100" si="2">AF10+AF19+AF28+AF37+AF46+AF55+AF64+AF73+AF82+AF91</f>
        <v>7148197.0233019087</v>
      </c>
      <c r="AG100" s="33"/>
      <c r="AH100" s="35"/>
      <c r="AI100" s="35"/>
    </row>
    <row r="101" spans="1:42" ht="18" customHeight="1" x14ac:dyDescent="0.3">
      <c r="A101" s="20" t="s">
        <v>380</v>
      </c>
      <c r="B101" s="8" t="s">
        <v>109</v>
      </c>
      <c r="C101" s="9">
        <v>445703.45883408491</v>
      </c>
      <c r="D101" s="9">
        <v>503119.63208654913</v>
      </c>
      <c r="E101" s="9">
        <v>575154.82983739104</v>
      </c>
      <c r="F101" s="9">
        <v>649319.91317607008</v>
      </c>
      <c r="G101" s="9">
        <v>720081.46701476199</v>
      </c>
      <c r="H101" s="9">
        <v>778183.38575064356</v>
      </c>
      <c r="I101" s="9">
        <v>850880.42496317916</v>
      </c>
      <c r="J101" s="9">
        <v>969208.03355006035</v>
      </c>
      <c r="K101" s="9">
        <v>1074148.5729063405</v>
      </c>
      <c r="L101" s="9">
        <v>1255290.2750920597</v>
      </c>
      <c r="M101" s="9">
        <v>1373012.020753175</v>
      </c>
      <c r="N101" s="9">
        <v>1507761.0967535877</v>
      </c>
      <c r="O101" s="9">
        <v>1666986.3826109166</v>
      </c>
      <c r="P101" s="9">
        <v>1860260.9092638746</v>
      </c>
      <c r="Q101" s="9">
        <v>2121489.8641589736</v>
      </c>
      <c r="R101" s="9">
        <v>2377920.8246884113</v>
      </c>
      <c r="S101" s="9">
        <v>2564505.4101328342</v>
      </c>
      <c r="T101" s="9">
        <v>2801585.2015391178</v>
      </c>
      <c r="U101" s="9">
        <v>3035118.0142638548</v>
      </c>
      <c r="V101" s="9">
        <v>3236488.0350582651</v>
      </c>
      <c r="W101" s="9">
        <v>3502361.2083523697</v>
      </c>
      <c r="X101" s="9">
        <v>3738791.0233825967</v>
      </c>
      <c r="Y101" s="9">
        <v>3981757.5251889471</v>
      </c>
      <c r="Z101" s="9">
        <v>4288840.5447330344</v>
      </c>
      <c r="AA101" s="9">
        <v>4592449.9246154865</v>
      </c>
      <c r="AB101" s="17">
        <v>4829603.4307046402</v>
      </c>
      <c r="AC101" s="17">
        <v>5058165.5494537763</v>
      </c>
      <c r="AD101" s="17">
        <f t="shared" si="0"/>
        <v>5035875.3407307779</v>
      </c>
      <c r="AE101" s="17">
        <f t="shared" si="0"/>
        <v>5592550.9135622466</v>
      </c>
      <c r="AF101" s="17">
        <f t="shared" ref="AF101" si="3">AF11+AF20+AF29+AF38+AF47+AF56+AF65+AF74+AF83+AF92</f>
        <v>5990573.9637711793</v>
      </c>
      <c r="AG101" s="33"/>
      <c r="AH101" s="35"/>
      <c r="AI101" s="35"/>
    </row>
    <row r="102" spans="1:42" ht="18" customHeight="1" x14ac:dyDescent="0.3">
      <c r="A102" s="20" t="s">
        <v>372</v>
      </c>
      <c r="B102" s="8" t="s">
        <v>405</v>
      </c>
      <c r="C102" s="9">
        <v>8637.9984346358033</v>
      </c>
      <c r="D102" s="9">
        <v>9616.9982936231463</v>
      </c>
      <c r="E102" s="9">
        <v>10516.998129108379</v>
      </c>
      <c r="F102" s="9">
        <v>11626.997951193285</v>
      </c>
      <c r="G102" s="9">
        <v>14505.997322614932</v>
      </c>
      <c r="H102" s="9">
        <v>14745.997309833083</v>
      </c>
      <c r="I102" s="9">
        <v>17948.996731969804</v>
      </c>
      <c r="J102" s="9">
        <v>20137.996353049828</v>
      </c>
      <c r="K102" s="9">
        <v>20267.996341711092</v>
      </c>
      <c r="L102" s="9">
        <v>25028.995460588139</v>
      </c>
      <c r="M102" s="9">
        <v>28149.994814073965</v>
      </c>
      <c r="N102" s="9">
        <v>29965.994542562752</v>
      </c>
      <c r="O102" s="9">
        <v>32926.993994592514</v>
      </c>
      <c r="P102" s="9">
        <v>33067.067928923192</v>
      </c>
      <c r="Q102" s="9">
        <v>34644.737725376086</v>
      </c>
      <c r="R102" s="9">
        <v>36821.35597894073</v>
      </c>
      <c r="S102" s="9">
        <v>43628.557475532027</v>
      </c>
      <c r="T102" s="9">
        <v>51320.031582403557</v>
      </c>
      <c r="U102" s="9">
        <v>58957.988313931608</v>
      </c>
      <c r="V102" s="9">
        <v>66578.314391400985</v>
      </c>
      <c r="W102" s="9">
        <v>74878.025988863883</v>
      </c>
      <c r="X102" s="9">
        <v>81755.61840771581</v>
      </c>
      <c r="Y102" s="9">
        <v>91160.048810919558</v>
      </c>
      <c r="Z102" s="9">
        <v>93987.002693350645</v>
      </c>
      <c r="AA102" s="17">
        <v>99584.89175994265</v>
      </c>
      <c r="AB102" s="17">
        <v>111003.59655819321</v>
      </c>
      <c r="AC102" s="17">
        <v>115930.88355359907</v>
      </c>
      <c r="AD102" s="17">
        <f t="shared" ref="AD102:AE106" si="4">AD12+AD21+AD30+AD39+AD48+AD57+AD66+AD75+AD84+AD93</f>
        <v>116926</v>
      </c>
      <c r="AE102" s="17">
        <f t="shared" si="4"/>
        <v>124967.99999999996</v>
      </c>
      <c r="AF102" s="17">
        <f t="shared" ref="AF102" si="5">AF12+AF21+AF30+AF39+AF48+AF57+AF66+AF75+AF84+AF93</f>
        <v>131121</v>
      </c>
      <c r="AG102" s="33"/>
      <c r="AH102" s="35"/>
      <c r="AI102" s="35"/>
    </row>
    <row r="103" spans="1:42" ht="18.600000000000001" customHeight="1" x14ac:dyDescent="0.3">
      <c r="A103" s="20" t="s">
        <v>373</v>
      </c>
      <c r="B103" s="8" t="s">
        <v>406</v>
      </c>
      <c r="C103" s="9">
        <v>-3133.314699956602</v>
      </c>
      <c r="D103" s="9">
        <v>-2598.1767015680343</v>
      </c>
      <c r="E103" s="9">
        <v>-2353.3211351145596</v>
      </c>
      <c r="F103" s="9">
        <v>-2726.0833841121193</v>
      </c>
      <c r="G103" s="9">
        <v>-2795.683503390163</v>
      </c>
      <c r="H103" s="9">
        <v>-1959.4925393155622</v>
      </c>
      <c r="I103" s="9">
        <v>-1858.4496398426018</v>
      </c>
      <c r="J103" s="9">
        <v>-1991.3922964173876</v>
      </c>
      <c r="K103" s="9">
        <v>-2419.3824984666367</v>
      </c>
      <c r="L103" s="9">
        <v>-2615.2152445713027</v>
      </c>
      <c r="M103" s="9">
        <v>-4103.6410524595021</v>
      </c>
      <c r="N103" s="9">
        <v>-2892.1038441974897</v>
      </c>
      <c r="O103" s="9">
        <v>-4429.203440008403</v>
      </c>
      <c r="P103" s="9">
        <v>-7221.3179641084535</v>
      </c>
      <c r="Q103" s="9">
        <v>-7635.0827613725241</v>
      </c>
      <c r="R103" s="9">
        <v>-8203.6949520154703</v>
      </c>
      <c r="S103" s="9">
        <v>-10086.590757194062</v>
      </c>
      <c r="T103" s="9">
        <v>-10280.982901650445</v>
      </c>
      <c r="U103" s="9">
        <v>-8396.7670771822359</v>
      </c>
      <c r="V103" s="9">
        <v>-9291.8099390118186</v>
      </c>
      <c r="W103" s="9">
        <v>-10944.175496313779</v>
      </c>
      <c r="X103" s="9">
        <v>-12763.724714342165</v>
      </c>
      <c r="Y103" s="9">
        <v>-11372.583764457278</v>
      </c>
      <c r="Z103" s="9">
        <v>-13985.000097676457</v>
      </c>
      <c r="AA103" s="17">
        <v>-12732.999999999996</v>
      </c>
      <c r="AB103" s="17">
        <v>-8880</v>
      </c>
      <c r="AC103" s="17">
        <v>-12600.000000000002</v>
      </c>
      <c r="AD103" s="17">
        <f>AD13+AD22+AD31+AD40+AD49+AD58+AD67+AD76+AD85+AD94</f>
        <v>-10555.000000000002</v>
      </c>
      <c r="AE103" s="17">
        <f>AE13+AE22+AE31+AE40+AE49+AE58+AE67+AE76+AE85+AE94</f>
        <v>-11176.000000000002</v>
      </c>
      <c r="AF103" s="17">
        <f>AF13+AF22+AF31+AF40+AF49+AF58+AF67+AF76+AF85+AF94</f>
        <v>-14078.000000000002</v>
      </c>
      <c r="AG103" s="33"/>
      <c r="AH103" s="35"/>
      <c r="AI103" s="35"/>
    </row>
    <row r="104" spans="1:42" ht="18" customHeight="1" x14ac:dyDescent="0.3">
      <c r="A104" s="20" t="s">
        <v>374</v>
      </c>
      <c r="B104" s="8" t="s">
        <v>407</v>
      </c>
      <c r="C104" s="9">
        <v>440198.77509940573</v>
      </c>
      <c r="D104" s="9">
        <v>496100.81049449398</v>
      </c>
      <c r="E104" s="9">
        <v>566991.15284339734</v>
      </c>
      <c r="F104" s="9">
        <v>640418.99860898883</v>
      </c>
      <c r="G104" s="9">
        <v>708371.15319553728</v>
      </c>
      <c r="H104" s="9">
        <v>765396.88098012609</v>
      </c>
      <c r="I104" s="9">
        <v>834789.8778710519</v>
      </c>
      <c r="J104" s="9">
        <v>951061.42949342774</v>
      </c>
      <c r="K104" s="9">
        <v>1056299.959063096</v>
      </c>
      <c r="L104" s="9">
        <v>1232876.4948760432</v>
      </c>
      <c r="M104" s="9">
        <v>1348965.6669915607</v>
      </c>
      <c r="N104" s="9">
        <v>1480687.2060552223</v>
      </c>
      <c r="O104" s="9">
        <v>1638488.5920563319</v>
      </c>
      <c r="P104" s="9">
        <v>1834415.1592990598</v>
      </c>
      <c r="Q104" s="9">
        <v>2094480.2091949699</v>
      </c>
      <c r="R104" s="9">
        <v>2349303.1636614855</v>
      </c>
      <c r="S104" s="9">
        <v>2530963.4434144967</v>
      </c>
      <c r="T104" s="9">
        <v>2760546.1528583649</v>
      </c>
      <c r="U104" s="9">
        <v>2984556.7930271057</v>
      </c>
      <c r="V104" s="9">
        <v>3179201.5306058759</v>
      </c>
      <c r="W104" s="9">
        <v>3438427.3578598201</v>
      </c>
      <c r="X104" s="9">
        <v>3669799.1296892231</v>
      </c>
      <c r="Y104" s="9">
        <v>3901970.0601424845</v>
      </c>
      <c r="Z104" s="9">
        <v>4208838.5421373602</v>
      </c>
      <c r="AA104" s="9">
        <v>4505598.0328555442</v>
      </c>
      <c r="AB104" s="9">
        <v>4727479.8341464465</v>
      </c>
      <c r="AC104" s="9">
        <v>4954834.6659001773</v>
      </c>
      <c r="AD104" s="17">
        <f t="shared" si="4"/>
        <v>4929504.3407307779</v>
      </c>
      <c r="AE104" s="17">
        <f t="shared" si="4"/>
        <v>5478758.9135622466</v>
      </c>
      <c r="AF104" s="17">
        <f t="shared" ref="AF104" si="6">AF14+AF23+AF32+AF41+AF50+AF59+AF68+AF77+AF86+AF95</f>
        <v>5873530.9637711793</v>
      </c>
      <c r="AG104" s="33"/>
      <c r="AH104" s="35"/>
      <c r="AI104" s="35"/>
    </row>
    <row r="105" spans="1:42" ht="18" customHeight="1" x14ac:dyDescent="0.3">
      <c r="A105" s="20" t="s">
        <v>375</v>
      </c>
      <c r="B105" s="8" t="s">
        <v>140</v>
      </c>
      <c r="C105" s="9">
        <v>244466.14083030901</v>
      </c>
      <c r="D105" s="9">
        <v>271880.77627546428</v>
      </c>
      <c r="E105" s="9">
        <v>310061.05788548244</v>
      </c>
      <c r="F105" s="9">
        <v>346911.61544428347</v>
      </c>
      <c r="G105" s="9">
        <v>385527.57473675034</v>
      </c>
      <c r="H105" s="9">
        <v>425750.77215074934</v>
      </c>
      <c r="I105" s="9">
        <v>462227.44929996552</v>
      </c>
      <c r="J105" s="9">
        <v>506085.19871297636</v>
      </c>
      <c r="K105" s="9">
        <v>542711.60507201124</v>
      </c>
      <c r="L105" s="9">
        <v>600060.8593868484</v>
      </c>
      <c r="M105" s="9">
        <v>663526.48055189056</v>
      </c>
      <c r="N105" s="9">
        <v>733929.21671016712</v>
      </c>
      <c r="O105" s="9">
        <v>807139.64211312705</v>
      </c>
      <c r="P105" s="9">
        <v>903379.77572184894</v>
      </c>
      <c r="Q105" s="9">
        <v>1023474.5924402637</v>
      </c>
      <c r="R105" s="9">
        <v>1164284.3176687944</v>
      </c>
      <c r="S105" s="9">
        <v>1261101.7948817897</v>
      </c>
      <c r="T105" s="9">
        <v>1399358.0855987174</v>
      </c>
      <c r="U105" s="9">
        <v>1541553.0859876943</v>
      </c>
      <c r="V105" s="9">
        <v>1683803.2856846997</v>
      </c>
      <c r="W105" s="9">
        <v>1854723.7317954577</v>
      </c>
      <c r="X105" s="9">
        <v>2007332.7442790503</v>
      </c>
      <c r="Y105" s="9">
        <v>2172299.9502661149</v>
      </c>
      <c r="Z105" s="9">
        <v>2338413.7931844979</v>
      </c>
      <c r="AA105" s="17">
        <v>2500120.6049531382</v>
      </c>
      <c r="AB105" s="17">
        <v>2625165.7283964381</v>
      </c>
      <c r="AC105" s="17">
        <v>2745678.6679013991</v>
      </c>
      <c r="AD105" s="17">
        <f t="shared" si="4"/>
        <v>2693856.2740141931</v>
      </c>
      <c r="AE105" s="17">
        <f t="shared" si="4"/>
        <v>2863347.1452056984</v>
      </c>
      <c r="AF105" s="17">
        <f t="shared" ref="AF105" si="7">AF15+AF24+AF33+AF42+AF51+AF60+AF69+AF78+AF87+AF96</f>
        <v>3013872.0712286443</v>
      </c>
      <c r="AG105" s="33"/>
      <c r="AH105" s="35"/>
      <c r="AI105" s="35"/>
      <c r="AK105" s="38"/>
      <c r="AL105" s="38"/>
    </row>
    <row r="106" spans="1:42" ht="18" customHeight="1" x14ac:dyDescent="0.3">
      <c r="A106" s="20" t="s">
        <v>379</v>
      </c>
      <c r="B106" s="8" t="s">
        <v>402</v>
      </c>
      <c r="C106" s="9">
        <v>195732.63426909677</v>
      </c>
      <c r="D106" s="9">
        <v>224220.03421902968</v>
      </c>
      <c r="E106" s="9">
        <v>256930.09495791484</v>
      </c>
      <c r="F106" s="9">
        <v>293507.38316470536</v>
      </c>
      <c r="G106" s="9">
        <v>322843.57845878683</v>
      </c>
      <c r="H106" s="9">
        <v>339646.1088293767</v>
      </c>
      <c r="I106" s="9">
        <v>372562.42857108638</v>
      </c>
      <c r="J106" s="9">
        <v>444976.23078045144</v>
      </c>
      <c r="K106" s="9">
        <v>513588.35399108473</v>
      </c>
      <c r="L106" s="9">
        <v>632815.63548919477</v>
      </c>
      <c r="M106" s="9">
        <v>685439.18643967027</v>
      </c>
      <c r="N106" s="9">
        <v>746757.98934505542</v>
      </c>
      <c r="O106" s="9">
        <v>831348.94994320534</v>
      </c>
      <c r="P106" s="9">
        <v>931035.38357721083</v>
      </c>
      <c r="Q106" s="9">
        <v>1071005.6167547065</v>
      </c>
      <c r="R106" s="9">
        <v>1185018.8459926913</v>
      </c>
      <c r="S106" s="9">
        <v>1269861.6485327068</v>
      </c>
      <c r="T106" s="9">
        <v>1361188.0672596474</v>
      </c>
      <c r="U106" s="9">
        <v>1443003.7070394112</v>
      </c>
      <c r="V106" s="9">
        <v>1495398.2449211762</v>
      </c>
      <c r="W106" s="9">
        <v>1583703.6260643627</v>
      </c>
      <c r="X106" s="9">
        <v>1662466.3854101731</v>
      </c>
      <c r="Y106" s="9">
        <v>1729670.1098763696</v>
      </c>
      <c r="Z106" s="9">
        <v>1870424.7489528626</v>
      </c>
      <c r="AA106" s="17">
        <v>2005477.4279024056</v>
      </c>
      <c r="AB106" s="17">
        <v>2102314.1057500215</v>
      </c>
      <c r="AC106" s="17">
        <v>2209155.9979987782</v>
      </c>
      <c r="AD106" s="17">
        <f>AD16+AD25+AD34+AD43+AD52+AD61+AD70+AD79+AD88+AD97</f>
        <v>2235648.0667165853</v>
      </c>
      <c r="AE106" s="17">
        <f t="shared" si="4"/>
        <v>2615411.7683565472</v>
      </c>
      <c r="AF106" s="17">
        <f t="shared" ref="AF106" si="8">AF16+AF25+AF34+AF43+AF52+AF61+AF70+AF79+AF88+AF97</f>
        <v>2859658.8925425354</v>
      </c>
      <c r="AG106" s="33"/>
      <c r="AH106" s="35"/>
      <c r="AI106" s="35"/>
      <c r="AM106" s="40"/>
      <c r="AN106" s="40"/>
      <c r="AO106" s="17"/>
      <c r="AP106" s="17"/>
    </row>
    <row r="107" spans="1:42" s="31" customFormat="1" ht="18" customHeight="1" x14ac:dyDescent="0.3">
      <c r="B107" s="8"/>
      <c r="Y107" s="9"/>
      <c r="Z107" s="9"/>
      <c r="AA107" s="9"/>
      <c r="AB107" s="9"/>
      <c r="AC107" s="9"/>
      <c r="AD107" s="9"/>
      <c r="AF107" s="15"/>
      <c r="AG107" s="15"/>
    </row>
    <row r="108" spans="1:42" s="32" customFormat="1" ht="18" customHeight="1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15"/>
      <c r="AG108" s="15"/>
    </row>
    <row r="109" spans="1:42" s="32" customFormat="1" ht="18" customHeight="1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15"/>
      <c r="AG109" s="15"/>
    </row>
    <row r="110" spans="1:42" s="32" customFormat="1" ht="18" customHeight="1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15"/>
      <c r="AG110" s="15"/>
    </row>
    <row r="111" spans="1:42" s="32" customFormat="1" ht="18" customHeight="1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15"/>
      <c r="AG111" s="15"/>
    </row>
    <row r="112" spans="1:42" s="32" customFormat="1" ht="18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15"/>
      <c r="AG112" s="15"/>
    </row>
    <row r="113" spans="1:33" s="32" customFormat="1" ht="18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15"/>
      <c r="AG113" s="15"/>
    </row>
    <row r="114" spans="1:33" s="32" customFormat="1" ht="18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15"/>
      <c r="AG114" s="15"/>
    </row>
    <row r="115" spans="1:33" s="32" customFormat="1" ht="18" customHeight="1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16"/>
      <c r="AG115" s="16"/>
    </row>
    <row r="116" spans="1:33" s="32" customFormat="1" ht="18" customHeight="1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16"/>
      <c r="AG116" s="16"/>
    </row>
    <row r="117" spans="1:33" s="32" customFormat="1" ht="18" customHeight="1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15"/>
      <c r="AG117" s="15"/>
    </row>
    <row r="118" spans="1:33" s="32" customFormat="1" ht="18" customHeight="1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15"/>
      <c r="AG118" s="15"/>
    </row>
    <row r="119" spans="1:33" s="32" customFormat="1" ht="18" customHeight="1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15"/>
      <c r="AG119" s="15"/>
    </row>
    <row r="120" spans="1:33" s="32" customFormat="1" ht="18" customHeight="1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15"/>
      <c r="AG120" s="15"/>
    </row>
    <row r="121" spans="1:33" s="32" customFormat="1" ht="18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15"/>
      <c r="AG121" s="15"/>
    </row>
    <row r="122" spans="1:33" s="32" customFormat="1" ht="18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15"/>
      <c r="AG122" s="15"/>
    </row>
    <row r="123" spans="1:33" s="32" customFormat="1" ht="18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15"/>
      <c r="AG123" s="15"/>
    </row>
    <row r="124" spans="1:33" s="32" customFormat="1" ht="18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15"/>
      <c r="AG124" s="15"/>
    </row>
    <row r="125" spans="1:33" s="32" customFormat="1" ht="18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15"/>
      <c r="AG125" s="15"/>
    </row>
    <row r="126" spans="1:33" s="32" customFormat="1" ht="18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15"/>
      <c r="AG126" s="15"/>
    </row>
    <row r="127" spans="1:33" s="32" customFormat="1" ht="18" customHeight="1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15"/>
      <c r="AG127" s="15"/>
    </row>
    <row r="128" spans="1:33" s="32" customFormat="1" ht="18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15"/>
      <c r="AG128" s="15"/>
    </row>
    <row r="129" spans="1:33" s="32" customFormat="1" ht="18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8"/>
      <c r="AG129" s="8"/>
    </row>
    <row r="130" spans="1:33" s="32" customFormat="1" ht="18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8"/>
      <c r="AG130" s="8"/>
    </row>
    <row r="131" spans="1:33" s="32" customFormat="1" ht="18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8"/>
      <c r="AG131" s="8"/>
    </row>
    <row r="132" spans="1:33" s="32" customFormat="1" ht="18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8"/>
      <c r="AG132" s="8"/>
    </row>
    <row r="133" spans="1:33" s="32" customFormat="1" ht="18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8"/>
      <c r="AG133" s="8"/>
    </row>
    <row r="134" spans="1:33" s="32" customFormat="1" ht="18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8"/>
      <c r="AG134" s="8"/>
    </row>
    <row r="135" spans="1:33" s="32" customFormat="1" ht="18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8"/>
      <c r="AG135" s="8"/>
    </row>
    <row r="136" spans="1:33" s="32" customFormat="1" ht="18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8"/>
      <c r="AG136" s="8"/>
    </row>
    <row r="137" spans="1:33" s="32" customFormat="1" ht="18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8"/>
      <c r="AG137" s="8"/>
    </row>
    <row r="138" spans="1:33" s="32" customFormat="1" ht="18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8"/>
      <c r="AG138" s="8"/>
    </row>
    <row r="139" spans="1:33" s="32" customFormat="1" ht="18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8"/>
      <c r="AG139" s="8"/>
    </row>
    <row r="140" spans="1:33" s="32" customFormat="1" ht="18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8"/>
      <c r="AG140" s="8"/>
    </row>
    <row r="141" spans="1:33" s="32" customFormat="1" ht="18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8"/>
      <c r="AG141" s="8"/>
    </row>
    <row r="142" spans="1:33" s="32" customFormat="1" ht="18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8"/>
      <c r="AG142" s="8"/>
    </row>
    <row r="143" spans="1:33" s="32" customFormat="1" ht="18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8"/>
      <c r="AG143" s="8"/>
    </row>
    <row r="144" spans="1:33" s="32" customFormat="1" ht="18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8"/>
      <c r="AG144" s="8"/>
    </row>
    <row r="145" spans="1:33" s="32" customFormat="1" ht="18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8"/>
      <c r="AG145" s="8"/>
    </row>
    <row r="146" spans="1:33" s="32" customFormat="1" ht="18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8"/>
      <c r="AG146" s="8"/>
    </row>
    <row r="147" spans="1:33" s="32" customFormat="1" ht="18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8"/>
      <c r="AG147" s="8"/>
    </row>
    <row r="148" spans="1:33" s="32" customFormat="1" ht="18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8"/>
      <c r="AG148" s="8"/>
    </row>
    <row r="149" spans="1:33" ht="18" customHeight="1" x14ac:dyDescent="0.3">
      <c r="AF149" s="8"/>
      <c r="AG149" s="8"/>
    </row>
    <row r="150" spans="1:33" ht="18" customHeight="1" x14ac:dyDescent="0.3">
      <c r="AF150" s="8"/>
      <c r="AG150" s="8"/>
    </row>
    <row r="151" spans="1:33" ht="18" customHeight="1" x14ac:dyDescent="0.3">
      <c r="AF151" s="8"/>
      <c r="AG151" s="8"/>
    </row>
    <row r="152" spans="1:33" ht="18" customHeight="1" x14ac:dyDescent="0.3">
      <c r="AF152" s="8"/>
      <c r="AG152" s="8"/>
    </row>
    <row r="153" spans="1:33" ht="18" customHeight="1" x14ac:dyDescent="0.3">
      <c r="AF153" s="8"/>
      <c r="AG153" s="8"/>
    </row>
    <row r="154" spans="1:33" ht="18" customHeight="1" x14ac:dyDescent="0.3">
      <c r="AF154" s="8"/>
      <c r="AG154" s="8"/>
    </row>
    <row r="155" spans="1:33" ht="18" customHeight="1" x14ac:dyDescent="0.3">
      <c r="AF155" s="8"/>
      <c r="AG155" s="8"/>
    </row>
    <row r="156" spans="1:33" ht="18" customHeight="1" x14ac:dyDescent="0.3">
      <c r="AF156" s="8"/>
      <c r="AG156" s="8"/>
    </row>
    <row r="157" spans="1:33" ht="18" customHeight="1" x14ac:dyDescent="0.3">
      <c r="AF157" s="8"/>
      <c r="AG157" s="8"/>
    </row>
    <row r="158" spans="1:33" ht="18" customHeight="1" x14ac:dyDescent="0.3">
      <c r="AF158" s="8"/>
      <c r="AG158" s="8"/>
    </row>
    <row r="159" spans="1:33" ht="18" customHeight="1" x14ac:dyDescent="0.3">
      <c r="AF159" s="8"/>
      <c r="AG159" s="8"/>
    </row>
    <row r="160" spans="1:33" ht="18" customHeight="1" x14ac:dyDescent="0.3">
      <c r="AF160" s="8"/>
      <c r="AG160" s="8"/>
    </row>
    <row r="161" spans="32:33" ht="18" customHeight="1" x14ac:dyDescent="0.3">
      <c r="AF161" s="8"/>
      <c r="AG161" s="8"/>
    </row>
    <row r="162" spans="32:33" ht="18" customHeight="1" x14ac:dyDescent="0.3">
      <c r="AF162" s="8"/>
      <c r="AG162" s="8"/>
    </row>
    <row r="163" spans="32:33" ht="18" customHeight="1" x14ac:dyDescent="0.3">
      <c r="AF163" s="8"/>
      <c r="AG163" s="8"/>
    </row>
    <row r="164" spans="32:33" ht="18" customHeight="1" x14ac:dyDescent="0.3">
      <c r="AF164" s="8"/>
      <c r="AG164" s="8"/>
    </row>
    <row r="165" spans="32:33" ht="18" customHeight="1" x14ac:dyDescent="0.3">
      <c r="AF165" s="8"/>
      <c r="AG165" s="8"/>
    </row>
    <row r="166" spans="32:33" ht="18" customHeight="1" x14ac:dyDescent="0.3">
      <c r="AF166" s="8"/>
      <c r="AG166" s="8"/>
    </row>
    <row r="167" spans="32:33" ht="18" customHeight="1" x14ac:dyDescent="0.3">
      <c r="AF167" s="8"/>
      <c r="AG167" s="8"/>
    </row>
    <row r="168" spans="32:33" ht="18" customHeight="1" x14ac:dyDescent="0.3">
      <c r="AF168" s="8"/>
      <c r="AG168" s="8"/>
    </row>
    <row r="169" spans="32:33" ht="18" customHeight="1" x14ac:dyDescent="0.3">
      <c r="AF169" s="8"/>
      <c r="AG169" s="8"/>
    </row>
    <row r="170" spans="32:33" ht="18" customHeight="1" x14ac:dyDescent="0.3">
      <c r="AF170" s="8"/>
      <c r="AG170" s="8"/>
    </row>
    <row r="171" spans="32:33" ht="18" customHeight="1" x14ac:dyDescent="0.3">
      <c r="AF171" s="8"/>
      <c r="AG171" s="8"/>
    </row>
    <row r="172" spans="32:33" ht="18" customHeight="1" x14ac:dyDescent="0.3">
      <c r="AF172" s="8"/>
      <c r="AG172" s="8"/>
    </row>
    <row r="173" spans="32:33" ht="18" customHeight="1" x14ac:dyDescent="0.3">
      <c r="AF173" s="8"/>
      <c r="AG173" s="8"/>
    </row>
    <row r="174" spans="32:33" ht="18" customHeight="1" x14ac:dyDescent="0.3">
      <c r="AF174" s="8"/>
      <c r="AG174" s="8"/>
    </row>
    <row r="175" spans="32:33" ht="18" customHeight="1" x14ac:dyDescent="0.3">
      <c r="AF175" s="8"/>
      <c r="AG175" s="8"/>
    </row>
    <row r="176" spans="32:33" ht="18" customHeight="1" x14ac:dyDescent="0.3">
      <c r="AF176" s="8"/>
      <c r="AG176" s="8"/>
    </row>
    <row r="177" spans="32:33" ht="18" customHeight="1" x14ac:dyDescent="0.3">
      <c r="AF177" s="8"/>
      <c r="AG177" s="8"/>
    </row>
    <row r="178" spans="32:33" ht="18" customHeight="1" x14ac:dyDescent="0.3">
      <c r="AF178" s="8"/>
      <c r="AG178" s="8"/>
    </row>
    <row r="179" spans="32:33" ht="18" customHeight="1" x14ac:dyDescent="0.3">
      <c r="AF179" s="8"/>
      <c r="AG179" s="8"/>
    </row>
    <row r="180" spans="32:33" ht="18" customHeight="1" x14ac:dyDescent="0.3">
      <c r="AF180" s="8"/>
      <c r="AG180" s="8"/>
    </row>
    <row r="181" spans="32:33" ht="18" customHeight="1" x14ac:dyDescent="0.3">
      <c r="AF181" s="8"/>
      <c r="AG181" s="8"/>
    </row>
    <row r="182" spans="32:33" ht="18" customHeight="1" x14ac:dyDescent="0.3">
      <c r="AF182" s="8"/>
      <c r="AG182" s="8"/>
    </row>
    <row r="183" spans="32:33" ht="18" customHeight="1" x14ac:dyDescent="0.3">
      <c r="AF183" s="8"/>
      <c r="AG183" s="8"/>
    </row>
    <row r="184" spans="32:33" ht="18" customHeight="1" x14ac:dyDescent="0.3">
      <c r="AF184" s="8"/>
      <c r="AG184" s="8"/>
    </row>
    <row r="185" spans="32:33" ht="18" customHeight="1" x14ac:dyDescent="0.3">
      <c r="AF185" s="8"/>
      <c r="AG185" s="8"/>
    </row>
    <row r="186" spans="32:33" ht="18" customHeight="1" x14ac:dyDescent="0.3">
      <c r="AF186" s="8"/>
      <c r="AG186" s="8"/>
    </row>
    <row r="187" spans="32:33" ht="18" customHeight="1" x14ac:dyDescent="0.3">
      <c r="AF187" s="8"/>
      <c r="AG187" s="8"/>
    </row>
    <row r="188" spans="32:33" ht="18" customHeight="1" x14ac:dyDescent="0.3">
      <c r="AF188" s="8"/>
      <c r="AG188" s="8"/>
    </row>
    <row r="189" spans="32:33" ht="18" customHeight="1" x14ac:dyDescent="0.3">
      <c r="AF189" s="8"/>
      <c r="AG189" s="8"/>
    </row>
    <row r="190" spans="32:33" ht="18" customHeight="1" x14ac:dyDescent="0.3">
      <c r="AF190" s="8"/>
      <c r="AG190" s="8"/>
    </row>
    <row r="191" spans="32:33" ht="18" customHeight="1" x14ac:dyDescent="0.3">
      <c r="AF191" s="8"/>
      <c r="AG191" s="8"/>
    </row>
    <row r="192" spans="32:33" ht="18" customHeight="1" x14ac:dyDescent="0.3">
      <c r="AF192" s="8"/>
      <c r="AG192" s="8"/>
    </row>
    <row r="193" spans="32:33" ht="18" customHeight="1" x14ac:dyDescent="0.3">
      <c r="AF193" s="8"/>
      <c r="AG193" s="8"/>
    </row>
    <row r="194" spans="32:33" ht="18" customHeight="1" x14ac:dyDescent="0.3">
      <c r="AF194" s="8"/>
      <c r="AG194" s="8"/>
    </row>
    <row r="195" spans="32:33" ht="18" customHeight="1" x14ac:dyDescent="0.3">
      <c r="AF195" s="8"/>
      <c r="AG195" s="8"/>
    </row>
    <row r="196" spans="32:33" ht="18" customHeight="1" x14ac:dyDescent="0.3">
      <c r="AF196" s="8"/>
      <c r="AG196" s="8"/>
    </row>
    <row r="197" spans="32:33" ht="18" customHeight="1" x14ac:dyDescent="0.3">
      <c r="AF197" s="8"/>
      <c r="AG197" s="8"/>
    </row>
    <row r="198" spans="32:33" ht="18" customHeight="1" x14ac:dyDescent="0.3">
      <c r="AF198" s="8"/>
      <c r="AG198" s="8"/>
    </row>
    <row r="199" spans="32:33" ht="18" customHeight="1" x14ac:dyDescent="0.3">
      <c r="AF199" s="8"/>
      <c r="AG199" s="8"/>
    </row>
    <row r="200" spans="32:33" ht="18" customHeight="1" x14ac:dyDescent="0.3">
      <c r="AF200" s="8"/>
      <c r="AG200" s="8"/>
    </row>
    <row r="201" spans="32:33" ht="18" customHeight="1" x14ac:dyDescent="0.3">
      <c r="AF201" s="8"/>
      <c r="AG201" s="8"/>
    </row>
    <row r="202" spans="32:33" ht="18" customHeight="1" x14ac:dyDescent="0.3">
      <c r="AF202" s="8"/>
      <c r="AG202" s="8"/>
    </row>
    <row r="203" spans="32:33" ht="18" customHeight="1" x14ac:dyDescent="0.3">
      <c r="AF203" s="8"/>
      <c r="AG203" s="8"/>
    </row>
    <row r="204" spans="32:33" ht="18" customHeight="1" x14ac:dyDescent="0.3">
      <c r="AF204" s="8"/>
      <c r="AG204" s="8"/>
    </row>
    <row r="205" spans="32:33" ht="18" customHeight="1" x14ac:dyDescent="0.3">
      <c r="AF205" s="8"/>
      <c r="AG205" s="8"/>
    </row>
    <row r="206" spans="32:33" ht="18" customHeight="1" x14ac:dyDescent="0.3">
      <c r="AF206" s="8"/>
      <c r="AG206" s="8"/>
    </row>
    <row r="207" spans="32:33" ht="18" customHeight="1" x14ac:dyDescent="0.3">
      <c r="AF207" s="8"/>
      <c r="AG207" s="8"/>
    </row>
    <row r="208" spans="32:33" ht="18" customHeight="1" x14ac:dyDescent="0.3">
      <c r="AF208" s="8"/>
      <c r="AG208" s="8"/>
    </row>
    <row r="209" spans="32:33" ht="18" customHeight="1" x14ac:dyDescent="0.3">
      <c r="AF209" s="8"/>
      <c r="AG209" s="8"/>
    </row>
    <row r="210" spans="32:33" ht="18" customHeight="1" x14ac:dyDescent="0.3">
      <c r="AF210" s="8"/>
      <c r="AG210" s="8"/>
    </row>
    <row r="211" spans="32:33" ht="18" customHeight="1" x14ac:dyDescent="0.3">
      <c r="AF211" s="8"/>
      <c r="AG211" s="8"/>
    </row>
    <row r="212" spans="32:33" ht="18" customHeight="1" x14ac:dyDescent="0.3">
      <c r="AF212" s="8"/>
      <c r="AG212" s="8"/>
    </row>
    <row r="213" spans="32:33" ht="18" customHeight="1" x14ac:dyDescent="0.3">
      <c r="AF213" s="8"/>
      <c r="AG213" s="8"/>
    </row>
    <row r="214" spans="32:33" ht="18" customHeight="1" x14ac:dyDescent="0.3">
      <c r="AF214" s="8"/>
      <c r="AG214" s="8"/>
    </row>
    <row r="215" spans="32:33" ht="18" customHeight="1" x14ac:dyDescent="0.3">
      <c r="AF215" s="8"/>
      <c r="AG215" s="8"/>
    </row>
    <row r="216" spans="32:33" ht="18" customHeight="1" x14ac:dyDescent="0.3">
      <c r="AF216" s="8"/>
      <c r="AG216" s="8"/>
    </row>
    <row r="217" spans="32:33" ht="18" customHeight="1" x14ac:dyDescent="0.3">
      <c r="AF217" s="8"/>
      <c r="AG217" s="8"/>
    </row>
    <row r="218" spans="32:33" ht="18" customHeight="1" x14ac:dyDescent="0.3">
      <c r="AF218" s="8"/>
      <c r="AG218" s="8"/>
    </row>
    <row r="219" spans="32:33" ht="18" customHeight="1" x14ac:dyDescent="0.3">
      <c r="AF219" s="8"/>
      <c r="AG219" s="8"/>
    </row>
    <row r="220" spans="32:33" ht="18" customHeight="1" x14ac:dyDescent="0.3">
      <c r="AF220" s="8"/>
      <c r="AG220" s="8"/>
    </row>
    <row r="221" spans="32:33" ht="18" customHeight="1" x14ac:dyDescent="0.3">
      <c r="AF221" s="8"/>
      <c r="AG221" s="8"/>
    </row>
    <row r="222" spans="32:33" ht="18" customHeight="1" x14ac:dyDescent="0.3">
      <c r="AF222" s="8"/>
      <c r="AG222" s="8"/>
    </row>
    <row r="223" spans="32:33" ht="18" customHeight="1" x14ac:dyDescent="0.3">
      <c r="AF223" s="8"/>
      <c r="AG223" s="8"/>
    </row>
    <row r="224" spans="32:33" ht="18" customHeight="1" x14ac:dyDescent="0.3">
      <c r="AF224" s="8"/>
      <c r="AG224" s="8"/>
    </row>
    <row r="225" spans="32:33" ht="18" customHeight="1" x14ac:dyDescent="0.3">
      <c r="AF225" s="8"/>
      <c r="AG225" s="8"/>
    </row>
    <row r="226" spans="32:33" ht="18" customHeight="1" x14ac:dyDescent="0.3">
      <c r="AF226" s="8"/>
      <c r="AG226" s="8"/>
    </row>
    <row r="227" spans="32:33" ht="18" customHeight="1" x14ac:dyDescent="0.3">
      <c r="AF227" s="8"/>
      <c r="AG227" s="8"/>
    </row>
    <row r="228" spans="32:33" ht="18" customHeight="1" x14ac:dyDescent="0.3">
      <c r="AF228" s="8"/>
      <c r="AG228" s="8"/>
    </row>
    <row r="229" spans="32:33" ht="18" customHeight="1" x14ac:dyDescent="0.3">
      <c r="AF229" s="8"/>
      <c r="AG229" s="8"/>
    </row>
    <row r="230" spans="32:33" ht="18" customHeight="1" x14ac:dyDescent="0.3">
      <c r="AF230" s="8"/>
      <c r="AG230" s="8"/>
    </row>
    <row r="231" spans="32:33" ht="18" customHeight="1" x14ac:dyDescent="0.3">
      <c r="AF231" s="8"/>
      <c r="AG231" s="8"/>
    </row>
    <row r="232" spans="32:33" ht="18" customHeight="1" x14ac:dyDescent="0.3">
      <c r="AF232" s="8"/>
      <c r="AG232" s="8"/>
    </row>
    <row r="233" spans="32:33" ht="18" customHeight="1" x14ac:dyDescent="0.3">
      <c r="AF233" s="8"/>
      <c r="AG233" s="8"/>
    </row>
    <row r="234" spans="32:33" ht="18" customHeight="1" x14ac:dyDescent="0.3">
      <c r="AF234" s="8"/>
      <c r="AG234" s="8"/>
    </row>
    <row r="235" spans="32:33" ht="18" customHeight="1" x14ac:dyDescent="0.3">
      <c r="AF235" s="8"/>
      <c r="AG235" s="8"/>
    </row>
    <row r="236" spans="32:33" ht="18" customHeight="1" x14ac:dyDescent="0.3">
      <c r="AF236" s="8"/>
      <c r="AG236" s="8"/>
    </row>
    <row r="237" spans="32:33" ht="18" customHeight="1" x14ac:dyDescent="0.3">
      <c r="AF237" s="8"/>
      <c r="AG237" s="8"/>
    </row>
    <row r="238" spans="32:33" ht="18" customHeight="1" x14ac:dyDescent="0.3">
      <c r="AF238" s="8"/>
      <c r="AG238" s="8"/>
    </row>
    <row r="239" spans="32:33" ht="18" customHeight="1" x14ac:dyDescent="0.3">
      <c r="AF239" s="8"/>
      <c r="AG239" s="8"/>
    </row>
    <row r="240" spans="32:33" ht="18" customHeight="1" x14ac:dyDescent="0.3">
      <c r="AF240" s="8"/>
      <c r="AG240" s="8"/>
    </row>
    <row r="241" spans="32:33" ht="18" customHeight="1" x14ac:dyDescent="0.3">
      <c r="AF241" s="8"/>
      <c r="AG241" s="8"/>
    </row>
    <row r="242" spans="32:33" ht="18" customHeight="1" x14ac:dyDescent="0.3">
      <c r="AF242" s="8"/>
      <c r="AG242" s="8"/>
    </row>
    <row r="243" spans="32:33" ht="18" customHeight="1" x14ac:dyDescent="0.3">
      <c r="AF243" s="8"/>
      <c r="AG243" s="8"/>
    </row>
    <row r="244" spans="32:33" ht="18" customHeight="1" x14ac:dyDescent="0.3">
      <c r="AF244" s="8"/>
      <c r="AG244" s="8"/>
    </row>
    <row r="245" spans="32:33" ht="18" customHeight="1" x14ac:dyDescent="0.3">
      <c r="AF245" s="8"/>
      <c r="AG245" s="8"/>
    </row>
    <row r="246" spans="32:33" ht="18" customHeight="1" x14ac:dyDescent="0.3">
      <c r="AF246" s="8"/>
      <c r="AG246" s="8"/>
    </row>
    <row r="247" spans="32:33" ht="18" customHeight="1" x14ac:dyDescent="0.3">
      <c r="AF247" s="8"/>
      <c r="AG247" s="8"/>
    </row>
    <row r="248" spans="32:33" ht="18" customHeight="1" x14ac:dyDescent="0.3">
      <c r="AF248" s="8"/>
      <c r="AG248" s="8"/>
    </row>
    <row r="249" spans="32:33" ht="18" customHeight="1" x14ac:dyDescent="0.3">
      <c r="AF249" s="8"/>
      <c r="AG249" s="8"/>
    </row>
    <row r="250" spans="32:33" ht="18" customHeight="1" x14ac:dyDescent="0.3">
      <c r="AF250" s="8"/>
      <c r="AG250" s="8"/>
    </row>
    <row r="251" spans="32:33" ht="18" customHeight="1" x14ac:dyDescent="0.3">
      <c r="AF251" s="8"/>
      <c r="AG251" s="8"/>
    </row>
    <row r="252" spans="32:33" ht="18" customHeight="1" x14ac:dyDescent="0.3">
      <c r="AF252" s="8"/>
      <c r="AG252" s="8"/>
    </row>
    <row r="253" spans="32:33" ht="18" customHeight="1" x14ac:dyDescent="0.3">
      <c r="AF253" s="8"/>
      <c r="AG253" s="8"/>
    </row>
    <row r="254" spans="32:33" ht="18" customHeight="1" x14ac:dyDescent="0.3">
      <c r="AF254" s="8"/>
      <c r="AG254" s="8"/>
    </row>
    <row r="255" spans="32:33" ht="18" customHeight="1" x14ac:dyDescent="0.3">
      <c r="AF255" s="8"/>
      <c r="AG255" s="8"/>
    </row>
    <row r="256" spans="32:33" ht="18" customHeight="1" x14ac:dyDescent="0.3">
      <c r="AF256" s="8"/>
      <c r="AG256" s="8"/>
    </row>
    <row r="257" spans="32:33" ht="18" customHeight="1" x14ac:dyDescent="0.3">
      <c r="AF257" s="8"/>
      <c r="AG257" s="8"/>
    </row>
    <row r="258" spans="32:33" ht="18" customHeight="1" x14ac:dyDescent="0.3">
      <c r="AF258" s="8"/>
      <c r="AG258" s="8"/>
    </row>
    <row r="259" spans="32:33" ht="18" customHeight="1" x14ac:dyDescent="0.3">
      <c r="AF259" s="8"/>
      <c r="AG259" s="8"/>
    </row>
    <row r="260" spans="32:33" ht="18" customHeight="1" x14ac:dyDescent="0.3">
      <c r="AF260" s="8"/>
      <c r="AG260" s="8"/>
    </row>
    <row r="261" spans="32:33" ht="18" customHeight="1" x14ac:dyDescent="0.3">
      <c r="AF261" s="8"/>
      <c r="AG261" s="8"/>
    </row>
    <row r="262" spans="32:33" ht="18" customHeight="1" x14ac:dyDescent="0.3">
      <c r="AF262" s="8"/>
      <c r="AG262" s="8"/>
    </row>
    <row r="263" spans="32:33" ht="18" customHeight="1" x14ac:dyDescent="0.3">
      <c r="AF263" s="8"/>
      <c r="AG263" s="8"/>
    </row>
    <row r="264" spans="32:33" ht="18" customHeight="1" x14ac:dyDescent="0.3">
      <c r="AF264" s="8"/>
      <c r="AG264" s="8"/>
    </row>
    <row r="265" spans="32:33" ht="18" customHeight="1" x14ac:dyDescent="0.3">
      <c r="AF265" s="8"/>
      <c r="AG265" s="8"/>
    </row>
    <row r="266" spans="32:33" ht="18" customHeight="1" x14ac:dyDescent="0.3">
      <c r="AF266" s="8"/>
      <c r="AG266" s="8"/>
    </row>
    <row r="267" spans="32:33" ht="18" customHeight="1" x14ac:dyDescent="0.3">
      <c r="AF267" s="8"/>
      <c r="AG267" s="8"/>
    </row>
    <row r="268" spans="32:33" ht="18" customHeight="1" x14ac:dyDescent="0.3">
      <c r="AF268" s="8"/>
      <c r="AG268" s="8"/>
    </row>
    <row r="269" spans="32:33" ht="18" customHeight="1" x14ac:dyDescent="0.3">
      <c r="AF269" s="8"/>
      <c r="AG269" s="8"/>
    </row>
    <row r="270" spans="32:33" ht="18" customHeight="1" x14ac:dyDescent="0.3">
      <c r="AF270" s="8"/>
      <c r="AG270" s="8"/>
    </row>
    <row r="271" spans="32:33" ht="18" customHeight="1" x14ac:dyDescent="0.3">
      <c r="AF271" s="8"/>
      <c r="AG271" s="8"/>
    </row>
    <row r="272" spans="32:33" ht="18" customHeight="1" x14ac:dyDescent="0.3">
      <c r="AF272" s="8"/>
      <c r="AG272" s="8"/>
    </row>
    <row r="273" spans="32:33" ht="18" customHeight="1" x14ac:dyDescent="0.3">
      <c r="AF273" s="8"/>
      <c r="AG273" s="8"/>
    </row>
    <row r="274" spans="32:33" ht="18" customHeight="1" x14ac:dyDescent="0.3">
      <c r="AF274" s="8"/>
      <c r="AG274" s="8"/>
    </row>
    <row r="275" spans="32:33" ht="18" customHeight="1" x14ac:dyDescent="0.3">
      <c r="AF275" s="8"/>
      <c r="AG275" s="8"/>
    </row>
    <row r="276" spans="32:33" ht="18" customHeight="1" x14ac:dyDescent="0.3">
      <c r="AF276" s="8"/>
      <c r="AG276" s="8"/>
    </row>
    <row r="277" spans="32:33" ht="18" customHeight="1" x14ac:dyDescent="0.3">
      <c r="AF277" s="8"/>
      <c r="AG277" s="8"/>
    </row>
    <row r="278" spans="32:33" ht="18" customHeight="1" x14ac:dyDescent="0.3">
      <c r="AF278" s="8"/>
      <c r="AG278" s="8"/>
    </row>
    <row r="279" spans="32:33" ht="18" customHeight="1" x14ac:dyDescent="0.3">
      <c r="AF279" s="8"/>
      <c r="AG279" s="8"/>
    </row>
    <row r="280" spans="32:33" ht="18" customHeight="1" x14ac:dyDescent="0.3">
      <c r="AF280" s="8"/>
      <c r="AG280" s="8"/>
    </row>
    <row r="281" spans="32:33" ht="18" customHeight="1" x14ac:dyDescent="0.3">
      <c r="AF281" s="8"/>
      <c r="AG281" s="8"/>
    </row>
    <row r="282" spans="32:33" ht="18" customHeight="1" x14ac:dyDescent="0.3">
      <c r="AF282" s="8"/>
      <c r="AG282" s="8"/>
    </row>
    <row r="283" spans="32:33" ht="18" customHeight="1" x14ac:dyDescent="0.3">
      <c r="AF283" s="8"/>
      <c r="AG283" s="8"/>
    </row>
    <row r="284" spans="32:33" ht="18" customHeight="1" x14ac:dyDescent="0.3">
      <c r="AF284" s="8"/>
      <c r="AG284" s="8"/>
    </row>
    <row r="285" spans="32:33" ht="18" customHeight="1" x14ac:dyDescent="0.3">
      <c r="AF285" s="8"/>
      <c r="AG285" s="8"/>
    </row>
    <row r="286" spans="32:33" ht="18" customHeight="1" x14ac:dyDescent="0.3">
      <c r="AF286" s="8"/>
      <c r="AG286" s="8"/>
    </row>
    <row r="287" spans="32:33" ht="18" customHeight="1" x14ac:dyDescent="0.3">
      <c r="AF287" s="8"/>
      <c r="AG287" s="8"/>
    </row>
    <row r="288" spans="32:33" x14ac:dyDescent="0.3">
      <c r="AF288" s="8"/>
      <c r="AG288" s="8"/>
    </row>
    <row r="289" spans="32:33" x14ac:dyDescent="0.3">
      <c r="AF289" s="8"/>
      <c r="AG289" s="8"/>
    </row>
    <row r="290" spans="32:33" x14ac:dyDescent="0.3">
      <c r="AF290" s="8"/>
      <c r="AG290" s="8"/>
    </row>
    <row r="291" spans="32:33" x14ac:dyDescent="0.3">
      <c r="AF291" s="8"/>
      <c r="AG291" s="8"/>
    </row>
    <row r="292" spans="32:33" x14ac:dyDescent="0.3">
      <c r="AF292" s="8"/>
      <c r="AG292" s="8"/>
    </row>
    <row r="293" spans="32:33" x14ac:dyDescent="0.3">
      <c r="AF293" s="8"/>
      <c r="AG293" s="8"/>
    </row>
    <row r="294" spans="32:33" x14ac:dyDescent="0.3">
      <c r="AF294" s="8"/>
      <c r="AG294" s="8"/>
    </row>
    <row r="295" spans="32:33" x14ac:dyDescent="0.3">
      <c r="AF295" s="8"/>
      <c r="AG295" s="8"/>
    </row>
    <row r="296" spans="32:33" x14ac:dyDescent="0.3">
      <c r="AF296" s="8"/>
      <c r="AG296" s="8"/>
    </row>
    <row r="297" spans="32:33" x14ac:dyDescent="0.3">
      <c r="AF297" s="8"/>
      <c r="AG297" s="8"/>
    </row>
  </sheetData>
  <printOptions gridLines="1"/>
  <pageMargins left="0.78740157480314965" right="0.78740157480314965" top="0.78740157480314965" bottom="0.78740157480314965" header="0.31496062992125984" footer="0.31496062992125984"/>
  <pageSetup paperSize="8" scale="75" orientation="portrait" r:id="rId1"/>
  <headerFooter>
    <oddFooter>&amp;L&amp;"Arial,Regular"&amp;10&amp;A&amp;R&amp;"Arial,Regular"&amp;10Statistics South Africa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97"/>
  <sheetViews>
    <sheetView zoomScaleNormal="100" workbookViewId="0">
      <pane xSplit="2" ySplit="6" topLeftCell="AE7" activePane="bottomRight" state="frozen"/>
      <selection pane="topRight" activeCell="C1" sqref="C1"/>
      <selection pane="bottomLeft" activeCell="A7" sqref="A7"/>
      <selection pane="bottomRight" activeCell="AE4" sqref="AE4"/>
    </sheetView>
  </sheetViews>
  <sheetFormatPr defaultColWidth="9.109375" defaultRowHeight="13.2" x14ac:dyDescent="0.3"/>
  <cols>
    <col min="1" max="1" width="33.5546875" style="8" customWidth="1"/>
    <col min="2" max="2" width="18.44140625" style="8" hidden="1" customWidth="1"/>
    <col min="3" max="19" width="13.44140625" style="8" hidden="1" customWidth="1"/>
    <col min="20" max="30" width="13.44140625" style="15" hidden="1" customWidth="1"/>
    <col min="31" max="61" width="10.88671875" style="15" customWidth="1"/>
    <col min="62" max="16384" width="9.109375" style="15"/>
  </cols>
  <sheetData>
    <row r="1" spans="1:63" s="16" customFormat="1" ht="18" customHeight="1" x14ac:dyDescent="0.3">
      <c r="A1" s="14" t="s">
        <v>14</v>
      </c>
      <c r="B1" s="8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63" ht="18" customHeight="1" x14ac:dyDescent="0.3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63" ht="18" customHeight="1" x14ac:dyDescent="0.3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63" ht="18" customHeight="1" x14ac:dyDescent="0.3">
      <c r="A4" s="14" t="s">
        <v>58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63" ht="18" customHeight="1" x14ac:dyDescent="0.3">
      <c r="A5" s="8" t="s">
        <v>377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63" s="16" customFormat="1" ht="18" customHeight="1" x14ac:dyDescent="0.3">
      <c r="A6" s="8" t="s">
        <v>10</v>
      </c>
      <c r="B6" s="8"/>
      <c r="C6" s="12">
        <v>1993</v>
      </c>
      <c r="D6" s="12">
        <v>1994</v>
      </c>
      <c r="E6" s="12">
        <v>1995</v>
      </c>
      <c r="F6" s="12">
        <v>1996</v>
      </c>
      <c r="G6" s="12">
        <v>1997</v>
      </c>
      <c r="H6" s="12">
        <v>1998</v>
      </c>
      <c r="I6" s="12">
        <v>1999</v>
      </c>
      <c r="J6" s="12">
        <v>2000</v>
      </c>
      <c r="K6" s="12">
        <v>2001</v>
      </c>
      <c r="L6" s="12">
        <v>2002</v>
      </c>
      <c r="M6" s="12">
        <v>2003</v>
      </c>
      <c r="N6" s="12">
        <v>2004</v>
      </c>
      <c r="O6" s="12">
        <v>2005</v>
      </c>
      <c r="P6" s="12">
        <v>2006</v>
      </c>
      <c r="Q6" s="12">
        <v>2007</v>
      </c>
      <c r="R6" s="12">
        <v>2008</v>
      </c>
      <c r="S6" s="12">
        <v>2009</v>
      </c>
      <c r="T6" s="12">
        <v>2010</v>
      </c>
      <c r="U6" s="12">
        <v>2011</v>
      </c>
      <c r="V6" s="12">
        <v>2012</v>
      </c>
      <c r="W6" s="12">
        <v>2013</v>
      </c>
      <c r="X6" s="12">
        <v>2014</v>
      </c>
      <c r="Y6" s="12">
        <v>2015</v>
      </c>
      <c r="Z6" s="12">
        <v>2016</v>
      </c>
      <c r="AA6" s="12">
        <v>2017</v>
      </c>
      <c r="AB6" s="12">
        <v>2018</v>
      </c>
      <c r="AC6" s="12">
        <v>2019</v>
      </c>
      <c r="AD6" s="12">
        <v>2020</v>
      </c>
      <c r="AE6" s="12">
        <v>2021</v>
      </c>
      <c r="AF6" s="12">
        <v>2022</v>
      </c>
      <c r="AG6" s="12"/>
    </row>
    <row r="7" spans="1:63" ht="18" customHeight="1" x14ac:dyDescent="0.3"/>
    <row r="8" spans="1:63" ht="18" customHeight="1" x14ac:dyDescent="0.3">
      <c r="A8" s="19" t="s">
        <v>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ht="18" customHeight="1" x14ac:dyDescent="0.3">
      <c r="A9" s="20" t="s">
        <v>370</v>
      </c>
      <c r="B9" s="8" t="s">
        <v>264</v>
      </c>
      <c r="C9" s="9">
        <v>148196.07725452408</v>
      </c>
      <c r="D9" s="9">
        <v>157977.01835332267</v>
      </c>
      <c r="E9" s="9">
        <v>141863.36248128375</v>
      </c>
      <c r="F9" s="9">
        <v>163568.45694092015</v>
      </c>
      <c r="G9" s="9">
        <v>163732.02539786106</v>
      </c>
      <c r="H9" s="9">
        <v>167989.05805820544</v>
      </c>
      <c r="I9" s="9">
        <v>175548.5656708247</v>
      </c>
      <c r="J9" s="9">
        <v>181517.21690363274</v>
      </c>
      <c r="K9" s="9">
        <v>182787.83742195816</v>
      </c>
      <c r="L9" s="9">
        <v>200335.46981446617</v>
      </c>
      <c r="M9" s="9">
        <v>205146.71380491945</v>
      </c>
      <c r="N9" s="9">
        <v>207240.70120475831</v>
      </c>
      <c r="O9" s="9">
        <v>208226.59974289424</v>
      </c>
      <c r="P9" s="9">
        <v>212606.23597752189</v>
      </c>
      <c r="Q9" s="9">
        <v>238098.85966475512</v>
      </c>
      <c r="R9" s="9">
        <v>277690.65121102828</v>
      </c>
      <c r="S9" s="9">
        <v>271620.34716358641</v>
      </c>
      <c r="T9" s="9">
        <v>277356.95689985016</v>
      </c>
      <c r="U9" s="9">
        <v>281108.58149187046</v>
      </c>
      <c r="V9" s="9">
        <v>288572.66744689143</v>
      </c>
      <c r="W9" s="9">
        <v>300128.04233595345</v>
      </c>
      <c r="X9" s="9">
        <v>316357.83356141706</v>
      </c>
      <c r="Y9" s="9">
        <v>329315.51191143325</v>
      </c>
      <c r="Z9" s="9">
        <v>319855.94863819639</v>
      </c>
      <c r="AA9" s="9">
        <v>345579.680079952</v>
      </c>
      <c r="AB9" s="9">
        <v>335154.22880564188</v>
      </c>
      <c r="AC9" s="17">
        <v>322109.15736029134</v>
      </c>
      <c r="AD9" s="9">
        <v>394809.22127371485</v>
      </c>
      <c r="AE9" s="17">
        <v>387397.98442996893</v>
      </c>
      <c r="AF9" s="17">
        <v>386472.4056742856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ht="18" customHeight="1" x14ac:dyDescent="0.3">
      <c r="A10" s="20" t="s">
        <v>371</v>
      </c>
      <c r="B10" s="8" t="s">
        <v>265</v>
      </c>
      <c r="C10" s="9">
        <v>79228.93017653584</v>
      </c>
      <c r="D10" s="9">
        <v>83111.147755186088</v>
      </c>
      <c r="E10" s="9">
        <v>86851.149404169453</v>
      </c>
      <c r="F10" s="9">
        <v>91454.260322590431</v>
      </c>
      <c r="G10" s="9">
        <v>90814.080500332304</v>
      </c>
      <c r="H10" s="9">
        <v>100440.37303336755</v>
      </c>
      <c r="I10" s="9">
        <v>103453.58422436859</v>
      </c>
      <c r="J10" s="9">
        <v>105833.01666152905</v>
      </c>
      <c r="K10" s="9">
        <v>110383.83637797479</v>
      </c>
      <c r="L10" s="9">
        <v>123850.6644160877</v>
      </c>
      <c r="M10" s="9">
        <v>128503.06106378732</v>
      </c>
      <c r="N10" s="9">
        <v>129973.09862362218</v>
      </c>
      <c r="O10" s="9">
        <v>128279.83313803464</v>
      </c>
      <c r="P10" s="9">
        <v>138681.71001975506</v>
      </c>
      <c r="Q10" s="9">
        <v>165372.12296566347</v>
      </c>
      <c r="R10" s="9">
        <v>189670.49547881418</v>
      </c>
      <c r="S10" s="9">
        <v>185121.03277446341</v>
      </c>
      <c r="T10" s="9">
        <v>192280.29643640388</v>
      </c>
      <c r="U10" s="9">
        <v>194019.75347552466</v>
      </c>
      <c r="V10" s="9">
        <v>200393.04163812249</v>
      </c>
      <c r="W10" s="9">
        <v>207754.49854069602</v>
      </c>
      <c r="X10" s="9">
        <v>213870.14186333475</v>
      </c>
      <c r="Y10" s="9">
        <v>230555.9426600489</v>
      </c>
      <c r="Z10" s="9">
        <v>226183.84332730135</v>
      </c>
      <c r="AA10" s="9">
        <v>234034.60054241336</v>
      </c>
      <c r="AB10" s="9">
        <v>223059.30305384312</v>
      </c>
      <c r="AC10" s="17">
        <v>217324.39966117704</v>
      </c>
      <c r="AD10" s="9">
        <v>271939.12219836866</v>
      </c>
      <c r="AE10" s="17">
        <v>258414.89486860784</v>
      </c>
      <c r="AF10" s="17">
        <v>254701.76352925913</v>
      </c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ht="18" customHeight="1" x14ac:dyDescent="0.3">
      <c r="A11" s="20" t="s">
        <v>380</v>
      </c>
      <c r="B11" s="8" t="s">
        <v>113</v>
      </c>
      <c r="C11" s="9">
        <v>61191.401808907482</v>
      </c>
      <c r="D11" s="9">
        <v>66025.522551811169</v>
      </c>
      <c r="E11" s="9">
        <v>52886.443564000736</v>
      </c>
      <c r="F11" s="9">
        <v>65579.190019360918</v>
      </c>
      <c r="G11" s="9">
        <v>66169.40272953517</v>
      </c>
      <c r="H11" s="9">
        <v>62662.424384869802</v>
      </c>
      <c r="I11" s="9">
        <v>66547.494696731737</v>
      </c>
      <c r="J11" s="9">
        <v>69675.226947478135</v>
      </c>
      <c r="K11" s="9">
        <v>67375.944458211365</v>
      </c>
      <c r="L11" s="9">
        <v>71755.380847995097</v>
      </c>
      <c r="M11" s="9">
        <v>72244.084943537746</v>
      </c>
      <c r="N11" s="9">
        <v>72864.979491153397</v>
      </c>
      <c r="O11" s="9">
        <v>74912.329189775075</v>
      </c>
      <c r="P11" s="9">
        <v>70820.033255296672</v>
      </c>
      <c r="Q11" s="9">
        <v>72929.876793866235</v>
      </c>
      <c r="R11" s="9">
        <v>87086.665715415831</v>
      </c>
      <c r="S11" s="9">
        <v>85438.740679423659</v>
      </c>
      <c r="T11" s="9">
        <v>85182.132752901409</v>
      </c>
      <c r="U11" s="9">
        <v>86880.690198727054</v>
      </c>
      <c r="V11" s="9">
        <v>88412.741915131468</v>
      </c>
      <c r="W11" s="9">
        <v>92373.543795257428</v>
      </c>
      <c r="X11" s="9">
        <v>102487.69169808232</v>
      </c>
      <c r="Y11" s="9">
        <v>98759.569251384353</v>
      </c>
      <c r="Z11" s="9">
        <v>93672.105310895044</v>
      </c>
      <c r="AA11" s="9">
        <v>111545.07953753864</v>
      </c>
      <c r="AB11" s="9">
        <v>112094.92575179876</v>
      </c>
      <c r="AC11" s="17">
        <v>104785.14212443063</v>
      </c>
      <c r="AD11" s="9">
        <v>122870.0990753462</v>
      </c>
      <c r="AE11" s="17">
        <v>128983.08956136109</v>
      </c>
      <c r="AF11" s="17">
        <v>131770.64214502648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ht="18" customHeight="1" x14ac:dyDescent="0.3">
      <c r="A12" s="19" t="s">
        <v>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ht="18" customHeight="1" x14ac:dyDescent="0.3">
      <c r="A13" s="20" t="s">
        <v>370</v>
      </c>
      <c r="B13" s="8" t="s">
        <v>266</v>
      </c>
      <c r="C13" s="9">
        <v>540038.96281125548</v>
      </c>
      <c r="D13" s="9">
        <v>549219.62517904676</v>
      </c>
      <c r="E13" s="9">
        <v>542079.77005171927</v>
      </c>
      <c r="F13" s="9">
        <v>540038.96281125559</v>
      </c>
      <c r="G13" s="9">
        <v>553409.23724580021</v>
      </c>
      <c r="H13" s="9">
        <v>553962.64648304589</v>
      </c>
      <c r="I13" s="9">
        <v>546761.13207876624</v>
      </c>
      <c r="J13" s="9">
        <v>541293.52075797855</v>
      </c>
      <c r="K13" s="9">
        <v>542376.10779949452</v>
      </c>
      <c r="L13" s="9">
        <v>547799.86887748947</v>
      </c>
      <c r="M13" s="9">
        <v>570739.12148285005</v>
      </c>
      <c r="N13" s="9">
        <v>585579.9929755117</v>
      </c>
      <c r="O13" s="9">
        <v>596961.20847665914</v>
      </c>
      <c r="P13" s="9">
        <v>595044.17408214498</v>
      </c>
      <c r="Q13" s="9">
        <v>591661.50832999893</v>
      </c>
      <c r="R13" s="9">
        <v>559225.53538198757</v>
      </c>
      <c r="S13" s="9">
        <v>528934.06783609127</v>
      </c>
      <c r="T13" s="9">
        <v>557543.9123875415</v>
      </c>
      <c r="U13" s="9">
        <v>553208.98371005943</v>
      </c>
      <c r="V13" s="9">
        <v>536469.35278893588</v>
      </c>
      <c r="W13" s="9">
        <v>557984.15291204606</v>
      </c>
      <c r="X13" s="9">
        <v>555395.25794253568</v>
      </c>
      <c r="Y13" s="9">
        <v>546109.58407045843</v>
      </c>
      <c r="Z13" s="9">
        <v>534358.10113916162</v>
      </c>
      <c r="AA13" s="9">
        <v>572587.31320635765</v>
      </c>
      <c r="AB13" s="9">
        <v>590872.11558986455</v>
      </c>
      <c r="AC13" s="9">
        <v>611353.65396360809</v>
      </c>
      <c r="AD13" s="9">
        <v>581856.67005676287</v>
      </c>
      <c r="AE13" s="17">
        <v>667649.32653085724</v>
      </c>
      <c r="AF13" s="17">
        <v>606708.76320840744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 ht="18" customHeight="1" x14ac:dyDescent="0.3">
      <c r="A14" s="20" t="s">
        <v>371</v>
      </c>
      <c r="B14" s="8" t="s">
        <v>267</v>
      </c>
      <c r="C14" s="9">
        <v>308771.22276230803</v>
      </c>
      <c r="D14" s="9">
        <v>315564.18966307881</v>
      </c>
      <c r="E14" s="9">
        <v>313670.80452510045</v>
      </c>
      <c r="F14" s="9">
        <v>313357.13372057531</v>
      </c>
      <c r="G14" s="9">
        <v>321191.06206358963</v>
      </c>
      <c r="H14" s="9">
        <v>322154.63524978037</v>
      </c>
      <c r="I14" s="9">
        <v>318288.77962678298</v>
      </c>
      <c r="J14" s="9">
        <v>315424.18061014195</v>
      </c>
      <c r="K14" s="9">
        <v>317001.30151319265</v>
      </c>
      <c r="L14" s="9">
        <v>319854.31322681135</v>
      </c>
      <c r="M14" s="9">
        <v>336669.77481679677</v>
      </c>
      <c r="N14" s="9">
        <v>350300.47519557161</v>
      </c>
      <c r="O14" s="9">
        <v>361272.93347402901</v>
      </c>
      <c r="P14" s="9">
        <v>361355.63646135828</v>
      </c>
      <c r="Q14" s="9">
        <v>359658.15189942956</v>
      </c>
      <c r="R14" s="9">
        <v>339177.72501720872</v>
      </c>
      <c r="S14" s="9">
        <v>319395.95037172583</v>
      </c>
      <c r="T14" s="9">
        <v>337346.44620386371</v>
      </c>
      <c r="U14" s="9">
        <v>334539.62659492315</v>
      </c>
      <c r="V14" s="9">
        <v>323856.69004753919</v>
      </c>
      <c r="W14" s="9">
        <v>337102.16517766094</v>
      </c>
      <c r="X14" s="9">
        <v>337871.62434099999</v>
      </c>
      <c r="Y14" s="9">
        <v>318234.62485379277</v>
      </c>
      <c r="Z14" s="9">
        <v>314217.11781907483</v>
      </c>
      <c r="AA14" s="9">
        <v>347167.61476478004</v>
      </c>
      <c r="AB14" s="9">
        <v>367259.08914887137</v>
      </c>
      <c r="AC14" s="9">
        <v>389253.59348462336</v>
      </c>
      <c r="AD14" s="9">
        <v>386871.81378352852</v>
      </c>
      <c r="AE14" s="17">
        <v>448013.32862822822</v>
      </c>
      <c r="AF14" s="17">
        <v>402255.84048873303</v>
      </c>
    </row>
    <row r="15" spans="1:63" ht="18" customHeight="1" x14ac:dyDescent="0.3">
      <c r="A15" s="20" t="s">
        <v>380</v>
      </c>
      <c r="B15" s="8" t="s">
        <v>171</v>
      </c>
      <c r="C15" s="9">
        <v>230581.60012436457</v>
      </c>
      <c r="D15" s="9">
        <v>231734.50812498637</v>
      </c>
      <c r="E15" s="9">
        <v>224550.73837311173</v>
      </c>
      <c r="F15" s="9">
        <v>222754.33246612683</v>
      </c>
      <c r="G15" s="9">
        <v>226541.15611805097</v>
      </c>
      <c r="H15" s="9">
        <v>226314.61496193297</v>
      </c>
      <c r="I15" s="9">
        <v>223146.21035246595</v>
      </c>
      <c r="J15" s="9">
        <v>220691.60203858881</v>
      </c>
      <c r="K15" s="9">
        <v>220470.91043655021</v>
      </c>
      <c r="L15" s="9">
        <v>222675.61954091568</v>
      </c>
      <c r="M15" s="9">
        <v>230238.52923354381</v>
      </c>
      <c r="N15" s="9">
        <v>233714.63802222779</v>
      </c>
      <c r="O15" s="9">
        <v>236113.02412338078</v>
      </c>
      <c r="P15" s="9">
        <v>234714.85051749556</v>
      </c>
      <c r="Q15" s="9">
        <v>233220.25481784777</v>
      </c>
      <c r="R15" s="9">
        <v>220777.70521429574</v>
      </c>
      <c r="S15" s="9">
        <v>209452.32420858642</v>
      </c>
      <c r="T15" s="9">
        <v>220478.41956651685</v>
      </c>
      <c r="U15" s="9">
        <v>218846.84724172938</v>
      </c>
      <c r="V15" s="9">
        <v>212476.40558824874</v>
      </c>
      <c r="W15" s="9">
        <v>220881.98773438513</v>
      </c>
      <c r="X15" s="9">
        <v>217523.63360153569</v>
      </c>
      <c r="Y15" s="9">
        <v>227874.95921666565</v>
      </c>
      <c r="Z15" s="9">
        <v>220140.98332008679</v>
      </c>
      <c r="AA15" s="9">
        <v>225419.69844157761</v>
      </c>
      <c r="AB15" s="9">
        <v>223613.02644099318</v>
      </c>
      <c r="AC15" s="9">
        <v>222100.06047898473</v>
      </c>
      <c r="AD15" s="9">
        <v>194984.85627323436</v>
      </c>
      <c r="AE15" s="17">
        <v>219635.99790262902</v>
      </c>
      <c r="AF15" s="17">
        <v>204452.92271967442</v>
      </c>
    </row>
    <row r="16" spans="1:63" ht="18" customHeight="1" x14ac:dyDescent="0.3">
      <c r="A16" s="19" t="s">
        <v>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7"/>
      <c r="AD16" s="17"/>
    </row>
    <row r="17" spans="1:32" ht="18" customHeight="1" x14ac:dyDescent="0.3">
      <c r="A17" s="20" t="s">
        <v>370</v>
      </c>
      <c r="B17" s="8" t="s">
        <v>268</v>
      </c>
      <c r="C17" s="9">
        <v>1106792.5384278353</v>
      </c>
      <c r="D17" s="9">
        <v>1135569.1444269591</v>
      </c>
      <c r="E17" s="9">
        <v>1218465.6919701269</v>
      </c>
      <c r="F17" s="9">
        <v>1235524.2116577087</v>
      </c>
      <c r="G17" s="9">
        <v>1267647.8411608092</v>
      </c>
      <c r="H17" s="9">
        <v>1347509.65515394</v>
      </c>
      <c r="I17" s="9">
        <v>1420275.1765322527</v>
      </c>
      <c r="J17" s="9">
        <v>1624794.8019528969</v>
      </c>
      <c r="K17" s="9">
        <v>1719032.9004661648</v>
      </c>
      <c r="L17" s="9">
        <v>1818736.8086932022</v>
      </c>
      <c r="M17" s="9">
        <v>1833023.0640228351</v>
      </c>
      <c r="N17" s="9">
        <v>1916259.3092011306</v>
      </c>
      <c r="O17" s="9">
        <v>1991736.4564530032</v>
      </c>
      <c r="P17" s="9">
        <v>2077905.3776272174</v>
      </c>
      <c r="Q17" s="9">
        <v>2153063.9682532912</v>
      </c>
      <c r="R17" s="9">
        <v>2242177.2298096791</v>
      </c>
      <c r="S17" s="9">
        <v>2069317.6849517392</v>
      </c>
      <c r="T17" s="9">
        <v>2113013.2329258146</v>
      </c>
      <c r="U17" s="9">
        <v>2124545.6706237728</v>
      </c>
      <c r="V17" s="9">
        <v>2162433.7689617001</v>
      </c>
      <c r="W17" s="9">
        <v>2165598.2173854439</v>
      </c>
      <c r="X17" s="9">
        <v>2153288.1689256323</v>
      </c>
      <c r="Y17" s="9">
        <v>2199399.4988004938</v>
      </c>
      <c r="Z17" s="9">
        <v>2174183.6249795356</v>
      </c>
      <c r="AA17" s="9">
        <v>2149151.3931282484</v>
      </c>
      <c r="AB17" s="9">
        <v>2132671.1931176004</v>
      </c>
      <c r="AC17" s="9">
        <v>2148708.5314820353</v>
      </c>
      <c r="AD17" s="9">
        <v>1999861.8713320235</v>
      </c>
      <c r="AE17" s="17">
        <v>2018380.3793968176</v>
      </c>
      <c r="AF17" s="17">
        <v>1969328.453293618</v>
      </c>
    </row>
    <row r="18" spans="1:32" ht="18" customHeight="1" x14ac:dyDescent="0.3">
      <c r="A18" s="20" t="s">
        <v>371</v>
      </c>
      <c r="B18" s="8" t="s">
        <v>269</v>
      </c>
      <c r="C18" s="9">
        <v>769218.78032085684</v>
      </c>
      <c r="D18" s="9">
        <v>789218.46860919916</v>
      </c>
      <c r="E18" s="9">
        <v>849988.29069210752</v>
      </c>
      <c r="F18" s="9">
        <v>861888.12676179712</v>
      </c>
      <c r="G18" s="9">
        <v>885159.10618436558</v>
      </c>
      <c r="H18" s="9">
        <v>965708.5848471428</v>
      </c>
      <c r="I18" s="9">
        <v>1036205.3115409842</v>
      </c>
      <c r="J18" s="9">
        <v>1209251.5985683287</v>
      </c>
      <c r="K18" s="9">
        <v>1290271.4556724066</v>
      </c>
      <c r="L18" s="9">
        <v>1378009.9146581304</v>
      </c>
      <c r="M18" s="9">
        <v>1399413.344614377</v>
      </c>
      <c r="N18" s="9">
        <v>1461350.0458910007</v>
      </c>
      <c r="O18" s="9">
        <v>1508095.5751975817</v>
      </c>
      <c r="P18" s="9">
        <v>1562634.308774729</v>
      </c>
      <c r="Q18" s="9">
        <v>1610476.1775943402</v>
      </c>
      <c r="R18" s="9">
        <v>1686742.5532755533</v>
      </c>
      <c r="S18" s="9">
        <v>1572433.0291286313</v>
      </c>
      <c r="T18" s="9">
        <v>1587347.2952496817</v>
      </c>
      <c r="U18" s="9">
        <v>1583313.3775500818</v>
      </c>
      <c r="V18" s="9">
        <v>1609903.2012527606</v>
      </c>
      <c r="W18" s="9">
        <v>1607577.4462153583</v>
      </c>
      <c r="X18" s="9">
        <v>1598867.893928377</v>
      </c>
      <c r="Y18" s="9">
        <v>1646007.1148185432</v>
      </c>
      <c r="Z18" s="9">
        <v>1618303.8907322437</v>
      </c>
      <c r="AA18" s="9">
        <v>1594318.7394906837</v>
      </c>
      <c r="AB18" s="9">
        <v>1569421.4859251245</v>
      </c>
      <c r="AC18" s="9">
        <v>1589387.0215960115</v>
      </c>
      <c r="AD18" s="9">
        <v>1508415.3201621959</v>
      </c>
      <c r="AE18" s="17">
        <v>1493475.54699382</v>
      </c>
      <c r="AF18" s="17">
        <v>1446237.6992287575</v>
      </c>
    </row>
    <row r="19" spans="1:32" ht="18" customHeight="1" x14ac:dyDescent="0.3">
      <c r="A19" s="20" t="s">
        <v>380</v>
      </c>
      <c r="B19" s="8" t="s">
        <v>178</v>
      </c>
      <c r="C19" s="9">
        <v>336028.94858972606</v>
      </c>
      <c r="D19" s="9">
        <v>345101.73020164861</v>
      </c>
      <c r="E19" s="9">
        <v>367533.34266475571</v>
      </c>
      <c r="F19" s="9">
        <v>372678.80946206226</v>
      </c>
      <c r="G19" s="9">
        <v>382741.13731753791</v>
      </c>
      <c r="H19" s="9">
        <v>381975.6550429028</v>
      </c>
      <c r="I19" s="9">
        <v>384267.50897316023</v>
      </c>
      <c r="J19" s="9">
        <v>415393.17719998624</v>
      </c>
      <c r="K19" s="9">
        <v>428685.75887038582</v>
      </c>
      <c r="L19" s="9">
        <v>440688.96011875669</v>
      </c>
      <c r="M19" s="9">
        <v>434059.95364214468</v>
      </c>
      <c r="N19" s="9">
        <v>455305.62079579086</v>
      </c>
      <c r="O19" s="9">
        <v>483553.54929522751</v>
      </c>
      <c r="P19" s="9">
        <v>514685.61816880747</v>
      </c>
      <c r="Q19" s="9">
        <v>542233.29130280355</v>
      </c>
      <c r="R19" s="9">
        <v>554786.32865231379</v>
      </c>
      <c r="S19" s="9">
        <v>495829.36809748627</v>
      </c>
      <c r="T19" s="9">
        <v>525119.65896024625</v>
      </c>
      <c r="U19" s="9">
        <v>541051.88714501169</v>
      </c>
      <c r="V19" s="9">
        <v>552394.76622041815</v>
      </c>
      <c r="W19" s="9">
        <v>558020.77117008553</v>
      </c>
      <c r="X19" s="9">
        <v>554420.2749972553</v>
      </c>
      <c r="Y19" s="9">
        <v>553392.38398195058</v>
      </c>
      <c r="Z19" s="9">
        <v>555879.73424729065</v>
      </c>
      <c r="AA19" s="9">
        <v>554832.65363756474</v>
      </c>
      <c r="AB19" s="9">
        <v>563249.70719247591</v>
      </c>
      <c r="AC19" s="9">
        <v>559321.50988602382</v>
      </c>
      <c r="AD19" s="9">
        <v>491446.55116982758</v>
      </c>
      <c r="AE19" s="17">
        <v>524904.83240299765</v>
      </c>
      <c r="AF19" s="17">
        <v>523090.75406486052</v>
      </c>
    </row>
    <row r="20" spans="1:32" ht="18" customHeight="1" x14ac:dyDescent="0.3">
      <c r="A20" s="19" t="s">
        <v>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9"/>
      <c r="AC20" s="17"/>
      <c r="AD20" s="17"/>
    </row>
    <row r="21" spans="1:32" ht="18" customHeight="1" x14ac:dyDescent="0.3">
      <c r="A21" s="20" t="s">
        <v>370</v>
      </c>
      <c r="B21" s="8" t="s">
        <v>270</v>
      </c>
      <c r="C21" s="9">
        <v>161624.59337981761</v>
      </c>
      <c r="D21" s="9">
        <v>167119.82955473143</v>
      </c>
      <c r="E21" s="9">
        <v>171799.18478226391</v>
      </c>
      <c r="F21" s="9">
        <v>180217.34483659483</v>
      </c>
      <c r="G21" s="9">
        <v>184362.34376783652</v>
      </c>
      <c r="H21" s="9">
        <v>184177.98142406871</v>
      </c>
      <c r="I21" s="9">
        <v>191913.45664387962</v>
      </c>
      <c r="J21" s="9">
        <v>205731.22552223896</v>
      </c>
      <c r="K21" s="9">
        <v>200176.4824331385</v>
      </c>
      <c r="L21" s="9">
        <v>206381.95338856577</v>
      </c>
      <c r="M21" s="9">
        <v>225444.21922290022</v>
      </c>
      <c r="N21" s="9">
        <v>232500.7234481193</v>
      </c>
      <c r="O21" s="9">
        <v>233090.61392902906</v>
      </c>
      <c r="P21" s="9">
        <v>246731.57136007876</v>
      </c>
      <c r="Q21" s="9">
        <v>264907.93825212459</v>
      </c>
      <c r="R21" s="9">
        <v>245727.14130784056</v>
      </c>
      <c r="S21" s="9">
        <v>239319.17872297211</v>
      </c>
      <c r="T21" s="9">
        <v>239479.69199141907</v>
      </c>
      <c r="U21" s="9">
        <v>242928.67981635404</v>
      </c>
      <c r="V21" s="9">
        <v>246400.30051234062</v>
      </c>
      <c r="W21" s="9">
        <v>250545.80412410552</v>
      </c>
      <c r="X21" s="9">
        <v>250619.51153150891</v>
      </c>
      <c r="Y21" s="9">
        <v>250865.88219118514</v>
      </c>
      <c r="Z21" s="9">
        <v>246055.54923557013</v>
      </c>
      <c r="AA21" s="9">
        <v>248803.46847526345</v>
      </c>
      <c r="AB21" s="9">
        <v>252145.70145226887</v>
      </c>
      <c r="AC21" s="9">
        <v>257782.14918074908</v>
      </c>
      <c r="AD21" s="9">
        <v>249584.13660237804</v>
      </c>
      <c r="AE21" s="17">
        <v>253784.9490711278</v>
      </c>
      <c r="AF21" s="17">
        <v>257084.21974244888</v>
      </c>
    </row>
    <row r="22" spans="1:32" ht="18" customHeight="1" x14ac:dyDescent="0.3">
      <c r="A22" s="20" t="s">
        <v>371</v>
      </c>
      <c r="B22" s="8" t="s">
        <v>271</v>
      </c>
      <c r="C22" s="9">
        <v>72936.459714054465</v>
      </c>
      <c r="D22" s="9">
        <v>72498.840955770123</v>
      </c>
      <c r="E22" s="9">
        <v>75616.291116868233</v>
      </c>
      <c r="F22" s="9">
        <v>79548.338254945382</v>
      </c>
      <c r="G22" s="9">
        <v>78434.661519376139</v>
      </c>
      <c r="H22" s="9">
        <v>85493.781056120002</v>
      </c>
      <c r="I22" s="9">
        <v>94214.146723844242</v>
      </c>
      <c r="J22" s="9">
        <v>105237.20189053401</v>
      </c>
      <c r="K22" s="9">
        <v>103342.9322565044</v>
      </c>
      <c r="L22" s="9">
        <v>106236.53435968654</v>
      </c>
      <c r="M22" s="9">
        <v>122180.22762027729</v>
      </c>
      <c r="N22" s="9">
        <v>122334.22336973567</v>
      </c>
      <c r="O22" s="9">
        <v>117183.92108229436</v>
      </c>
      <c r="P22" s="9">
        <v>126789.8337207314</v>
      </c>
      <c r="Q22" s="9">
        <v>140993.96067860373</v>
      </c>
      <c r="R22" s="9">
        <v>126075.26358575396</v>
      </c>
      <c r="S22" s="9">
        <v>121740.56841581441</v>
      </c>
      <c r="T22" s="9">
        <v>118989.20065945851</v>
      </c>
      <c r="U22" s="9">
        <v>120594.09292391954</v>
      </c>
      <c r="V22" s="9">
        <v>124554.43221526599</v>
      </c>
      <c r="W22" s="9">
        <v>129559.87213152442</v>
      </c>
      <c r="X22" s="9">
        <v>131089.08818592213</v>
      </c>
      <c r="Y22" s="9">
        <v>136808.1414157738</v>
      </c>
      <c r="Z22" s="9">
        <v>136108.10260750097</v>
      </c>
      <c r="AA22" s="9">
        <v>138528.539301868</v>
      </c>
      <c r="AB22" s="9">
        <v>140866.00953959249</v>
      </c>
      <c r="AC22" s="9">
        <v>150211.19099505871</v>
      </c>
      <c r="AD22" s="9">
        <v>148178.72034001537</v>
      </c>
      <c r="AE22" s="17">
        <v>149997.59481330769</v>
      </c>
      <c r="AF22" s="17">
        <v>156166.13170078045</v>
      </c>
    </row>
    <row r="23" spans="1:32" ht="18" customHeight="1" x14ac:dyDescent="0.3">
      <c r="A23" s="20" t="s">
        <v>380</v>
      </c>
      <c r="B23" s="8" t="s">
        <v>189</v>
      </c>
      <c r="C23" s="9">
        <v>84121.497958956053</v>
      </c>
      <c r="D23" s="9">
        <v>89000.544840575516</v>
      </c>
      <c r="E23" s="9">
        <v>90780.555737387025</v>
      </c>
      <c r="F23" s="9">
        <v>100584.85575702482</v>
      </c>
      <c r="G23" s="9">
        <v>104507.66513154878</v>
      </c>
      <c r="H23" s="9">
        <v>97923.682228261197</v>
      </c>
      <c r="I23" s="9">
        <v>97434.063817119881</v>
      </c>
      <c r="J23" s="9">
        <v>100454.51979545059</v>
      </c>
      <c r="K23" s="9">
        <v>96737.702563018916</v>
      </c>
      <c r="L23" s="9">
        <v>100123.52215272457</v>
      </c>
      <c r="M23" s="9">
        <v>103077.73336313896</v>
      </c>
      <c r="N23" s="9">
        <v>110071.59129409622</v>
      </c>
      <c r="O23" s="9">
        <v>115956.12710822959</v>
      </c>
      <c r="P23" s="9">
        <v>119921.3038196633</v>
      </c>
      <c r="Q23" s="9">
        <v>124016.63302332988</v>
      </c>
      <c r="R23" s="9">
        <v>119626.44421430401</v>
      </c>
      <c r="S23" s="9">
        <v>117527.01978383765</v>
      </c>
      <c r="T23" s="9">
        <v>120366.29201359747</v>
      </c>
      <c r="U23" s="9">
        <v>122205.81193210153</v>
      </c>
      <c r="V23" s="9">
        <v>121772.5579604107</v>
      </c>
      <c r="W23" s="9">
        <v>120985.9319925811</v>
      </c>
      <c r="X23" s="9">
        <v>119530.42334558678</v>
      </c>
      <c r="Y23" s="9">
        <v>114057.74077541134</v>
      </c>
      <c r="Z23" s="9">
        <v>109947.44662806916</v>
      </c>
      <c r="AA23" s="9">
        <v>110274.92917339545</v>
      </c>
      <c r="AB23" s="9">
        <v>111279.69191267638</v>
      </c>
      <c r="AC23" s="9">
        <v>107570.95818569037</v>
      </c>
      <c r="AD23" s="9">
        <v>101405.41626236268</v>
      </c>
      <c r="AE23" s="17">
        <v>103787.35425782012</v>
      </c>
      <c r="AF23" s="17">
        <v>100918.08804166844</v>
      </c>
    </row>
    <row r="24" spans="1:32" ht="18" customHeight="1" x14ac:dyDescent="0.3">
      <c r="A24" s="19" t="s"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1"/>
      <c r="AC24" s="21"/>
      <c r="AD24" s="21"/>
    </row>
    <row r="25" spans="1:32" ht="18" customHeight="1" x14ac:dyDescent="0.3">
      <c r="A25" s="20" t="s">
        <v>370</v>
      </c>
      <c r="B25" s="8" t="s">
        <v>272</v>
      </c>
      <c r="C25" s="9">
        <v>166973.329765909</v>
      </c>
      <c r="D25" s="9">
        <v>172228.65270015787</v>
      </c>
      <c r="E25" s="9">
        <v>177571.43940173852</v>
      </c>
      <c r="F25" s="9">
        <v>181677.23853676982</v>
      </c>
      <c r="G25" s="9">
        <v>188514.40617733327</v>
      </c>
      <c r="H25" s="9">
        <v>187754.72088393732</v>
      </c>
      <c r="I25" s="9">
        <v>191068.34818342089</v>
      </c>
      <c r="J25" s="9">
        <v>200604.39778736467</v>
      </c>
      <c r="K25" s="9">
        <v>210830.16167083895</v>
      </c>
      <c r="L25" s="9">
        <v>215568.19889543991</v>
      </c>
      <c r="M25" s="9">
        <v>235652.1810830344</v>
      </c>
      <c r="N25" s="9">
        <v>245846.89855995233</v>
      </c>
      <c r="O25" s="9">
        <v>268367.65333059873</v>
      </c>
      <c r="P25" s="9">
        <v>303264.61369779275</v>
      </c>
      <c r="Q25" s="9">
        <v>339868.80859947106</v>
      </c>
      <c r="R25" s="9">
        <v>375820.3837256055</v>
      </c>
      <c r="S25" s="9">
        <v>396609.69811084773</v>
      </c>
      <c r="T25" s="9">
        <v>409867.70790538471</v>
      </c>
      <c r="U25" s="9">
        <v>417418.67391378956</v>
      </c>
      <c r="V25" s="9">
        <v>432519.55832678411</v>
      </c>
      <c r="W25" s="9">
        <v>447990.83330226637</v>
      </c>
      <c r="X25" s="9">
        <v>454827.53870718885</v>
      </c>
      <c r="Y25" s="9">
        <v>462721.98312373349</v>
      </c>
      <c r="Z25" s="9">
        <v>461667.24689519464</v>
      </c>
      <c r="AA25" s="9">
        <v>435169.0823646629</v>
      </c>
      <c r="AB25" s="9">
        <v>427807.99526610709</v>
      </c>
      <c r="AC25" s="9">
        <v>417599.058491231</v>
      </c>
      <c r="AD25" s="9">
        <v>359987.3700811509</v>
      </c>
      <c r="AE25" s="17">
        <v>349842.66979028075</v>
      </c>
      <c r="AF25" s="17">
        <v>344679.64667822473</v>
      </c>
    </row>
    <row r="26" spans="1:32" ht="18" customHeight="1" x14ac:dyDescent="0.3">
      <c r="A26" s="20" t="s">
        <v>371</v>
      </c>
      <c r="B26" s="8" t="s">
        <v>273</v>
      </c>
      <c r="C26" s="9">
        <v>110467.55043233899</v>
      </c>
      <c r="D26" s="9">
        <v>113969.7507228216</v>
      </c>
      <c r="E26" s="9">
        <v>117291.28195069994</v>
      </c>
      <c r="F26" s="9">
        <v>120089.33615103262</v>
      </c>
      <c r="G26" s="9">
        <v>124865.48495987861</v>
      </c>
      <c r="H26" s="9">
        <v>127100.68554209804</v>
      </c>
      <c r="I26" s="9">
        <v>130809.03386555221</v>
      </c>
      <c r="J26" s="9">
        <v>137032.85144526567</v>
      </c>
      <c r="K26" s="9">
        <v>144102.10758716575</v>
      </c>
      <c r="L26" s="9">
        <v>145512.71603749905</v>
      </c>
      <c r="M26" s="9">
        <v>159867.7438061338</v>
      </c>
      <c r="N26" s="9">
        <v>164261.93555241401</v>
      </c>
      <c r="O26" s="9">
        <v>177720.58828865481</v>
      </c>
      <c r="P26" s="9">
        <v>202483.55399164691</v>
      </c>
      <c r="Q26" s="9">
        <v>224076.21620311408</v>
      </c>
      <c r="R26" s="9">
        <v>248450.27348367262</v>
      </c>
      <c r="S26" s="9">
        <v>259038.3500714268</v>
      </c>
      <c r="T26" s="9">
        <v>270666.48029449937</v>
      </c>
      <c r="U26" s="9">
        <v>277274.99597975845</v>
      </c>
      <c r="V26" s="9">
        <v>288503.52931909822</v>
      </c>
      <c r="W26" s="9">
        <v>297658.22888479725</v>
      </c>
      <c r="X26" s="9">
        <v>302445.24158089038</v>
      </c>
      <c r="Y26" s="9">
        <v>308891.02697879076</v>
      </c>
      <c r="Z26" s="9">
        <v>305671.61767603573</v>
      </c>
      <c r="AA26" s="9">
        <v>288092.63028742909</v>
      </c>
      <c r="AB26" s="9">
        <v>282947.14011851273</v>
      </c>
      <c r="AC26" s="9">
        <v>277612.73231379455</v>
      </c>
      <c r="AD26" s="9">
        <v>244613.76147115428</v>
      </c>
      <c r="AE26" s="17">
        <v>237415.77495937093</v>
      </c>
      <c r="AF26" s="17">
        <v>234614.55592931603</v>
      </c>
    </row>
    <row r="27" spans="1:32" ht="18" customHeight="1" x14ac:dyDescent="0.3">
      <c r="A27" s="20" t="s">
        <v>380</v>
      </c>
      <c r="B27" s="8" t="s">
        <v>192</v>
      </c>
      <c r="C27" s="9">
        <v>56562.364719619269</v>
      </c>
      <c r="D27" s="9">
        <v>58201.896365275956</v>
      </c>
      <c r="E27" s="9">
        <v>60267.413557032334</v>
      </c>
      <c r="F27" s="9">
        <v>61482.388577474812</v>
      </c>
      <c r="G27" s="9">
        <v>63599.057296113388</v>
      </c>
      <c r="H27" s="9">
        <v>59850.29034415241</v>
      </c>
      <c r="I27" s="9">
        <v>59037.909799007204</v>
      </c>
      <c r="J27" s="9">
        <v>62373.101200712437</v>
      </c>
      <c r="K27" s="9">
        <v>65445.376716897954</v>
      </c>
      <c r="L27" s="9">
        <v>69247.317668177522</v>
      </c>
      <c r="M27" s="9">
        <v>74570.582700886924</v>
      </c>
      <c r="N27" s="9">
        <v>81362.823266136358</v>
      </c>
      <c r="O27" s="9">
        <v>91062.312835496341</v>
      </c>
      <c r="P27" s="9">
        <v>100565.78155405121</v>
      </c>
      <c r="Q27" s="9">
        <v>116173.18665286031</v>
      </c>
      <c r="R27" s="9">
        <v>127644.38764918569</v>
      </c>
      <c r="S27" s="9">
        <v>138549.98524284008</v>
      </c>
      <c r="T27" s="9">
        <v>139564.14261361826</v>
      </c>
      <c r="U27" s="9">
        <v>140159.00915887958</v>
      </c>
      <c r="V27" s="9">
        <v>143770.34719740448</v>
      </c>
      <c r="W27" s="9">
        <v>150332.60441746912</v>
      </c>
      <c r="X27" s="9">
        <v>152382.29712629848</v>
      </c>
      <c r="Y27" s="9">
        <v>153830.95614494273</v>
      </c>
      <c r="Z27" s="9">
        <v>155995.6292191589</v>
      </c>
      <c r="AA27" s="9">
        <v>147076.45207723381</v>
      </c>
      <c r="AB27" s="9">
        <v>144860.85514759435</v>
      </c>
      <c r="AC27" s="9">
        <v>139986.32617743645</v>
      </c>
      <c r="AD27" s="9">
        <v>115373.60860999662</v>
      </c>
      <c r="AE27" s="17">
        <v>112426.89483090982</v>
      </c>
      <c r="AF27" s="17">
        <v>110065.0907489087</v>
      </c>
    </row>
    <row r="28" spans="1:32" ht="18" customHeight="1" x14ac:dyDescent="0.3">
      <c r="A28" s="19" t="s">
        <v>378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7"/>
      <c r="AD28" s="17"/>
    </row>
    <row r="29" spans="1:32" ht="18" customHeight="1" x14ac:dyDescent="0.3">
      <c r="A29" s="20" t="s">
        <v>370</v>
      </c>
      <c r="B29" s="8" t="s">
        <v>274</v>
      </c>
      <c r="C29" s="9">
        <v>406648.03103754245</v>
      </c>
      <c r="D29" s="9">
        <v>417220.87984451855</v>
      </c>
      <c r="E29" s="9">
        <v>443923.01615456777</v>
      </c>
      <c r="F29" s="9">
        <v>461679.93680075044</v>
      </c>
      <c r="G29" s="9">
        <v>464450.0164215549</v>
      </c>
      <c r="H29" s="9">
        <v>474203.46676640748</v>
      </c>
      <c r="I29" s="9">
        <v>522098.01690981461</v>
      </c>
      <c r="J29" s="9">
        <v>592059.15117572958</v>
      </c>
      <c r="K29" s="9">
        <v>611597.10316452861</v>
      </c>
      <c r="L29" s="9">
        <v>637284.18149743893</v>
      </c>
      <c r="M29" s="9">
        <v>650373.01891419652</v>
      </c>
      <c r="N29" s="9">
        <v>684242.27775615931</v>
      </c>
      <c r="O29" s="9">
        <v>731301.94594248978</v>
      </c>
      <c r="P29" s="9">
        <v>790183.78986008523</v>
      </c>
      <c r="Q29" s="9">
        <v>827250.05960990791</v>
      </c>
      <c r="R29" s="9">
        <v>829774.95387696766</v>
      </c>
      <c r="S29" s="9">
        <v>810795.08444088825</v>
      </c>
      <c r="T29" s="9">
        <v>828122.49573298963</v>
      </c>
      <c r="U29" s="9">
        <v>856282.86151217821</v>
      </c>
      <c r="V29" s="9">
        <v>905039.07578703563</v>
      </c>
      <c r="W29" s="9">
        <v>924273.44170479418</v>
      </c>
      <c r="X29" s="9">
        <v>948273.86767804902</v>
      </c>
      <c r="Y29" s="9">
        <v>957984.50825911516</v>
      </c>
      <c r="Z29" s="9">
        <v>977083.19532486959</v>
      </c>
      <c r="AA29" s="9">
        <v>963090.40538909147</v>
      </c>
      <c r="AB29" s="9">
        <v>988545.05628640216</v>
      </c>
      <c r="AC29" s="17">
        <v>1010690.2585993529</v>
      </c>
      <c r="AD29" s="9">
        <v>911140.98560181702</v>
      </c>
      <c r="AE29" s="17">
        <v>965188.94569184317</v>
      </c>
      <c r="AF29" s="17">
        <v>1041138.2130972847</v>
      </c>
    </row>
    <row r="30" spans="1:32" ht="18" customHeight="1" x14ac:dyDescent="0.3">
      <c r="A30" s="20" t="s">
        <v>371</v>
      </c>
      <c r="B30" s="8" t="s">
        <v>275</v>
      </c>
      <c r="C30" s="9">
        <v>150877.91846580099</v>
      </c>
      <c r="D30" s="9">
        <v>154951.6222643776</v>
      </c>
      <c r="E30" s="9">
        <v>165953.18744514842</v>
      </c>
      <c r="F30" s="9">
        <v>173089.17450528976</v>
      </c>
      <c r="G30" s="9">
        <v>174646.97707583735</v>
      </c>
      <c r="H30" s="9">
        <v>180235.68034226415</v>
      </c>
      <c r="I30" s="9">
        <v>204567.49718846983</v>
      </c>
      <c r="J30" s="9">
        <v>246299.26661491767</v>
      </c>
      <c r="K30" s="9">
        <v>258367.93067904862</v>
      </c>
      <c r="L30" s="9">
        <v>274645.11031182867</v>
      </c>
      <c r="M30" s="9">
        <v>278419.88254943845</v>
      </c>
      <c r="N30" s="9">
        <v>292323.86846610851</v>
      </c>
      <c r="O30" s="9">
        <v>311871.17510422633</v>
      </c>
      <c r="P30" s="9">
        <v>344368.26899549545</v>
      </c>
      <c r="Q30" s="9">
        <v>356849.01524693856</v>
      </c>
      <c r="R30" s="9">
        <v>351752.45552095107</v>
      </c>
      <c r="S30" s="9">
        <v>338619.73649445793</v>
      </c>
      <c r="T30" s="9">
        <v>336012.09191001067</v>
      </c>
      <c r="U30" s="9">
        <v>344393.06400728808</v>
      </c>
      <c r="V30" s="9">
        <v>372142.39794216689</v>
      </c>
      <c r="W30" s="9">
        <v>380645.88876733067</v>
      </c>
      <c r="X30" s="9">
        <v>399038.98463783483</v>
      </c>
      <c r="Y30" s="9">
        <v>402448.14744776278</v>
      </c>
      <c r="Z30" s="9">
        <v>412802.39348001167</v>
      </c>
      <c r="AA30" s="9">
        <v>406383.02613985521</v>
      </c>
      <c r="AB30" s="9">
        <v>426220.46355638152</v>
      </c>
      <c r="AC30" s="17">
        <v>450755.48569998692</v>
      </c>
      <c r="AD30" s="9">
        <v>419728.13881146052</v>
      </c>
      <c r="AE30" s="17">
        <v>441001.04681876738</v>
      </c>
      <c r="AF30" s="17">
        <v>497691.12123086082</v>
      </c>
    </row>
    <row r="31" spans="1:32" ht="18" customHeight="1" x14ac:dyDescent="0.3">
      <c r="A31" s="20" t="s">
        <v>380</v>
      </c>
      <c r="B31" s="8" t="s">
        <v>194</v>
      </c>
      <c r="C31" s="9">
        <v>260587.10385011602</v>
      </c>
      <c r="D31" s="9">
        <v>267101.7814463689</v>
      </c>
      <c r="E31" s="9">
        <v>282860.78655170469</v>
      </c>
      <c r="F31" s="9">
        <v>293326.63565411768</v>
      </c>
      <c r="G31" s="9">
        <v>294499.94219673413</v>
      </c>
      <c r="H31" s="9">
        <v>298328.44144529162</v>
      </c>
      <c r="I31" s="9">
        <v>321001.40299513377</v>
      </c>
      <c r="J31" s="9">
        <v>347002.51663773961</v>
      </c>
      <c r="K31" s="9">
        <v>353595.56445385661</v>
      </c>
      <c r="L31" s="9">
        <v>361728.26243629528</v>
      </c>
      <c r="M31" s="9">
        <v>371371.07213979535</v>
      </c>
      <c r="N31" s="9">
        <v>391416.85778411676</v>
      </c>
      <c r="O31" s="9">
        <v>418998.55937185523</v>
      </c>
      <c r="P31" s="9">
        <v>443973.17867478391</v>
      </c>
      <c r="Q31" s="9">
        <v>468829.47349600581</v>
      </c>
      <c r="R31" s="9">
        <v>477047.67691317003</v>
      </c>
      <c r="S31" s="9">
        <v>471717.51322850649</v>
      </c>
      <c r="T31" s="9">
        <v>492600.11421163654</v>
      </c>
      <c r="U31" s="9">
        <v>512692.29338225105</v>
      </c>
      <c r="V31" s="9">
        <v>532953.2908028817</v>
      </c>
      <c r="W31" s="9">
        <v>543627.55293746351</v>
      </c>
      <c r="X31" s="9">
        <v>549234.88304021419</v>
      </c>
      <c r="Y31" s="9">
        <v>555536.36081135238</v>
      </c>
      <c r="Z31" s="9">
        <v>564280.80184485787</v>
      </c>
      <c r="AA31" s="9">
        <v>556707.37924923631</v>
      </c>
      <c r="AB31" s="9">
        <v>562324.59273002064</v>
      </c>
      <c r="AC31" s="9">
        <v>559934.77289936598</v>
      </c>
      <c r="AD31" s="9">
        <v>491412.8467903565</v>
      </c>
      <c r="AE31" s="17">
        <v>524187.89887307578</v>
      </c>
      <c r="AF31" s="17">
        <v>543447.09186642384</v>
      </c>
    </row>
    <row r="32" spans="1:32" ht="18" customHeight="1" x14ac:dyDescent="0.3">
      <c r="A32" s="19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ht="18" customHeight="1" x14ac:dyDescent="0.3">
      <c r="A33" s="20" t="s">
        <v>370</v>
      </c>
      <c r="B33" s="8" t="s">
        <v>276</v>
      </c>
      <c r="C33" s="9">
        <v>240447.40604358783</v>
      </c>
      <c r="D33" s="9">
        <v>251988.88153368005</v>
      </c>
      <c r="E33" s="9">
        <v>274919.86975324492</v>
      </c>
      <c r="F33" s="9">
        <v>290865.22219893319</v>
      </c>
      <c r="G33" s="9">
        <v>314716.17041924578</v>
      </c>
      <c r="H33" s="9">
        <v>356573.42108500551</v>
      </c>
      <c r="I33" s="9">
        <v>402214.81898388622</v>
      </c>
      <c r="J33" s="9">
        <v>468178.04929724353</v>
      </c>
      <c r="K33" s="9">
        <v>507505.00543821201</v>
      </c>
      <c r="L33" s="9">
        <v>571958.14112886495</v>
      </c>
      <c r="M33" s="9">
        <v>589926.49711068464</v>
      </c>
      <c r="N33" s="9">
        <v>609457.6755166736</v>
      </c>
      <c r="O33" s="9">
        <v>632275.08800435066</v>
      </c>
      <c r="P33" s="9">
        <v>665547.00314945588</v>
      </c>
      <c r="Q33" s="9">
        <v>696030.33770719788</v>
      </c>
      <c r="R33" s="9">
        <v>718983.36726587813</v>
      </c>
      <c r="S33" s="9">
        <v>717313.72936856281</v>
      </c>
      <c r="T33" s="9">
        <v>727668.80706828053</v>
      </c>
      <c r="U33" s="9">
        <v>762598.01909525611</v>
      </c>
      <c r="V33" s="9">
        <v>804097.84984451206</v>
      </c>
      <c r="W33" s="9">
        <v>827423.17495589389</v>
      </c>
      <c r="X33" s="9">
        <v>850929.828999663</v>
      </c>
      <c r="Y33" s="9">
        <v>889993.16069638939</v>
      </c>
      <c r="Z33" s="9">
        <v>909844.44033797353</v>
      </c>
      <c r="AA33" s="9">
        <v>920010.53313916759</v>
      </c>
      <c r="AB33" s="9">
        <v>918410.34961465921</v>
      </c>
      <c r="AC33" s="17">
        <v>940073.11011684174</v>
      </c>
      <c r="AD33" s="9">
        <v>833460.81795096234</v>
      </c>
      <c r="AE33" s="17">
        <v>856103.0817996111</v>
      </c>
      <c r="AF33" s="17">
        <v>912516.11816587963</v>
      </c>
    </row>
    <row r="34" spans="1:32" ht="18" customHeight="1" x14ac:dyDescent="0.3">
      <c r="A34" s="20" t="s">
        <v>371</v>
      </c>
      <c r="B34" s="8" t="s">
        <v>277</v>
      </c>
      <c r="C34" s="9">
        <v>110729.56859091246</v>
      </c>
      <c r="D34" s="9">
        <v>116044.58788327627</v>
      </c>
      <c r="E34" s="9">
        <v>125212.11032605509</v>
      </c>
      <c r="F34" s="9">
        <v>132474.4127249663</v>
      </c>
      <c r="G34" s="9">
        <v>145721.85399746295</v>
      </c>
      <c r="H34" s="9">
        <v>180403.65524885914</v>
      </c>
      <c r="I34" s="9">
        <v>218829.63381686612</v>
      </c>
      <c r="J34" s="9">
        <v>272224.06446818146</v>
      </c>
      <c r="K34" s="9">
        <v>300535.36717287236</v>
      </c>
      <c r="L34" s="9">
        <v>347719.41981901333</v>
      </c>
      <c r="M34" s="9">
        <v>350375.20870051073</v>
      </c>
      <c r="N34" s="9">
        <v>357652.02680508781</v>
      </c>
      <c r="O34" s="9">
        <v>366582.46979376976</v>
      </c>
      <c r="P34" s="9">
        <v>386316.30582043179</v>
      </c>
      <c r="Q34" s="9">
        <v>393853.96148861427</v>
      </c>
      <c r="R34" s="9">
        <v>406087.81265995547</v>
      </c>
      <c r="S34" s="9">
        <v>404972.55568537023</v>
      </c>
      <c r="T34" s="9">
        <v>409916.77793048037</v>
      </c>
      <c r="U34" s="9">
        <v>434834.02364400285</v>
      </c>
      <c r="V34" s="9">
        <v>470732.39886500296</v>
      </c>
      <c r="W34" s="9">
        <v>484582.02037825447</v>
      </c>
      <c r="X34" s="9">
        <v>499025.82462049683</v>
      </c>
      <c r="Y34" s="9">
        <v>529667.53512726689</v>
      </c>
      <c r="Z34" s="9">
        <v>544078.02120581584</v>
      </c>
      <c r="AA34" s="9">
        <v>550430.19776961068</v>
      </c>
      <c r="AB34" s="9">
        <v>538071.8249245995</v>
      </c>
      <c r="AC34" s="17">
        <v>561862.22871468507</v>
      </c>
      <c r="AD34" s="9">
        <v>513818.43280791014</v>
      </c>
      <c r="AE34" s="17">
        <v>516660.34638433863</v>
      </c>
      <c r="AF34" s="17">
        <v>544814.30144218949</v>
      </c>
    </row>
    <row r="35" spans="1:32" ht="18" customHeight="1" x14ac:dyDescent="0.3">
      <c r="A35" s="20" t="s">
        <v>380</v>
      </c>
      <c r="B35" s="8" t="s">
        <v>199</v>
      </c>
      <c r="C35" s="9">
        <v>123125.16596050217</v>
      </c>
      <c r="D35" s="9">
        <v>128788.92359468526</v>
      </c>
      <c r="E35" s="9">
        <v>142440.54949572191</v>
      </c>
      <c r="F35" s="9">
        <v>151129.42301496092</v>
      </c>
      <c r="G35" s="9">
        <v>162615.25916409795</v>
      </c>
      <c r="H35" s="9">
        <v>171559.09841812332</v>
      </c>
      <c r="I35" s="9">
        <v>180480.17153586575</v>
      </c>
      <c r="J35" s="9">
        <v>195460.02577334258</v>
      </c>
      <c r="K35" s="9">
        <v>206992.1672939698</v>
      </c>
      <c r="L35" s="9">
        <v>225621.46235042711</v>
      </c>
      <c r="M35" s="9">
        <v>239943.55839500445</v>
      </c>
      <c r="N35" s="9">
        <v>251670.27327788211</v>
      </c>
      <c r="O35" s="9">
        <v>264994.49656541354</v>
      </c>
      <c r="P35" s="9">
        <v>278551.27816494502</v>
      </c>
      <c r="Q35" s="9">
        <v>299472.99833003338</v>
      </c>
      <c r="R35" s="9">
        <v>309955.02338228869</v>
      </c>
      <c r="S35" s="9">
        <v>309373.67649314203</v>
      </c>
      <c r="T35" s="9">
        <v>314564.72143320547</v>
      </c>
      <c r="U35" s="9">
        <v>325451.98302651261</v>
      </c>
      <c r="V35" s="9">
        <v>333328.34685282159</v>
      </c>
      <c r="W35" s="9">
        <v>342841.15457763942</v>
      </c>
      <c r="X35" s="9">
        <v>351904.00437916617</v>
      </c>
      <c r="Y35" s="9">
        <v>360325.62556912249</v>
      </c>
      <c r="Z35" s="9">
        <v>365766.41913215769</v>
      </c>
      <c r="AA35" s="9">
        <v>369580.33536955691</v>
      </c>
      <c r="AB35" s="9">
        <v>380338.52469005971</v>
      </c>
      <c r="AC35" s="17">
        <v>378210.88140215666</v>
      </c>
      <c r="AD35" s="9">
        <v>319642.3851430522</v>
      </c>
      <c r="AE35" s="17">
        <v>339442.73541527247</v>
      </c>
      <c r="AF35" s="17">
        <v>367701.81672369014</v>
      </c>
    </row>
    <row r="36" spans="1:32" ht="18" customHeight="1" x14ac:dyDescent="0.3">
      <c r="A36" s="19" t="s">
        <v>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18" customHeight="1" x14ac:dyDescent="0.3">
      <c r="A37" s="20" t="s">
        <v>370</v>
      </c>
      <c r="B37" s="8" t="s">
        <v>278</v>
      </c>
      <c r="C37" s="9">
        <v>453238.94518380647</v>
      </c>
      <c r="D37" s="9">
        <v>482699.47662075388</v>
      </c>
      <c r="E37" s="9">
        <v>501524.75620896328</v>
      </c>
      <c r="F37" s="9">
        <v>453238.94518380653</v>
      </c>
      <c r="G37" s="9">
        <v>565816.2177569028</v>
      </c>
      <c r="H37" s="9">
        <v>624095.28818586387</v>
      </c>
      <c r="I37" s="9">
        <v>679015.67354621994</v>
      </c>
      <c r="J37" s="9">
        <v>745559.20955374965</v>
      </c>
      <c r="K37" s="9">
        <v>811168.41999447974</v>
      </c>
      <c r="L37" s="9">
        <v>870383.71465407673</v>
      </c>
      <c r="M37" s="9">
        <v>925084.7900445913</v>
      </c>
      <c r="N37" s="9">
        <v>1007631.3271251405</v>
      </c>
      <c r="O37" s="9">
        <v>1100873.2116460539</v>
      </c>
      <c r="P37" s="9">
        <v>1209534.3733978055</v>
      </c>
      <c r="Q37" s="9">
        <v>1279829.8983009497</v>
      </c>
      <c r="R37" s="9">
        <v>1354934.1631965546</v>
      </c>
      <c r="S37" s="9">
        <v>1361256.913627764</v>
      </c>
      <c r="T37" s="9">
        <v>1396830.6241314888</v>
      </c>
      <c r="U37" s="9">
        <v>1464241.4213492409</v>
      </c>
      <c r="V37" s="9">
        <v>1518519.0037593211</v>
      </c>
      <c r="W37" s="9">
        <v>1591690.0583557067</v>
      </c>
      <c r="X37" s="9">
        <v>1622911.7890458284</v>
      </c>
      <c r="Y37" s="9">
        <v>1654522.7126722175</v>
      </c>
      <c r="Z37" s="9">
        <v>1682686.7949548597</v>
      </c>
      <c r="AA37" s="9">
        <v>1712133.9296815302</v>
      </c>
      <c r="AB37" s="9">
        <v>1761625.6384202042</v>
      </c>
      <c r="AC37" s="17">
        <v>1808245.3848836208</v>
      </c>
      <c r="AD37" s="9">
        <v>1813867.5280161069</v>
      </c>
      <c r="AE37" s="17">
        <v>1851099.4882519424</v>
      </c>
      <c r="AF37" s="17">
        <v>1869580.8943411293</v>
      </c>
    </row>
    <row r="38" spans="1:32" ht="18" customHeight="1" x14ac:dyDescent="0.3">
      <c r="A38" s="20" t="s">
        <v>371</v>
      </c>
      <c r="B38" s="8" t="s">
        <v>279</v>
      </c>
      <c r="C38" s="9">
        <v>119994.56611254411</v>
      </c>
      <c r="D38" s="9">
        <v>134153.9249138243</v>
      </c>
      <c r="E38" s="9">
        <v>141934.8525588261</v>
      </c>
      <c r="F38" s="9">
        <v>152012.22709050274</v>
      </c>
      <c r="G38" s="9">
        <v>164933.26639319546</v>
      </c>
      <c r="H38" s="9">
        <v>208970.44852017862</v>
      </c>
      <c r="I38" s="9">
        <v>240524.98624672557</v>
      </c>
      <c r="J38" s="9">
        <v>288148.93352357723</v>
      </c>
      <c r="K38" s="9">
        <v>315811.23114184069</v>
      </c>
      <c r="L38" s="9">
        <v>343286.80825118086</v>
      </c>
      <c r="M38" s="9">
        <v>371657.04224805342</v>
      </c>
      <c r="N38" s="9">
        <v>413779.09171454643</v>
      </c>
      <c r="O38" s="9">
        <v>470260.31320037285</v>
      </c>
      <c r="P38" s="9">
        <v>517905.48834052571</v>
      </c>
      <c r="Q38" s="9">
        <v>539387.59172372473</v>
      </c>
      <c r="R38" s="9">
        <v>572892.6146750811</v>
      </c>
      <c r="S38" s="9">
        <v>571584.77722847031</v>
      </c>
      <c r="T38" s="9">
        <v>595916.10294546909</v>
      </c>
      <c r="U38" s="9">
        <v>628628.47771726863</v>
      </c>
      <c r="V38" s="9">
        <v>657211.6041527607</v>
      </c>
      <c r="W38" s="9">
        <v>705304.54931575595</v>
      </c>
      <c r="X38" s="9">
        <v>716060.42918731761</v>
      </c>
      <c r="Y38" s="9">
        <v>732654.43920508819</v>
      </c>
      <c r="Z38" s="9">
        <v>744532.3098417907</v>
      </c>
      <c r="AA38" s="9">
        <v>750769.6644777226</v>
      </c>
      <c r="AB38" s="9">
        <v>766962.53466176905</v>
      </c>
      <c r="AC38" s="17">
        <v>792034.97401261062</v>
      </c>
      <c r="AD38" s="9">
        <v>792058.57588530949</v>
      </c>
      <c r="AE38" s="17">
        <v>803292.59795715462</v>
      </c>
      <c r="AF38" s="17">
        <v>783492.15496900259</v>
      </c>
    </row>
    <row r="39" spans="1:32" ht="18" customHeight="1" x14ac:dyDescent="0.3">
      <c r="A39" s="20" t="s">
        <v>380</v>
      </c>
      <c r="B39" s="8" t="s">
        <v>202</v>
      </c>
      <c r="C39" s="9">
        <v>349096.60469499981</v>
      </c>
      <c r="D39" s="9">
        <v>361851.46268942812</v>
      </c>
      <c r="E39" s="9">
        <v>374542.65357756487</v>
      </c>
      <c r="F39" s="9">
        <v>399956.76172330353</v>
      </c>
      <c r="G39" s="9">
        <v>418779.07351057709</v>
      </c>
      <c r="H39" s="9">
        <v>428419.60248075234</v>
      </c>
      <c r="I39" s="9">
        <v>450314.22728947381</v>
      </c>
      <c r="J39" s="9">
        <v>464635.25322520116</v>
      </c>
      <c r="K39" s="9">
        <v>502584.49282008596</v>
      </c>
      <c r="L39" s="9">
        <v>534128.43566079403</v>
      </c>
      <c r="M39" s="9">
        <v>559762.48471917619</v>
      </c>
      <c r="N39" s="9">
        <v>599251.09633520374</v>
      </c>
      <c r="O39" s="9">
        <v>633463.05535404047</v>
      </c>
      <c r="P39" s="9">
        <v>694554.53780012683</v>
      </c>
      <c r="Q39" s="9">
        <v>744934.02685769706</v>
      </c>
      <c r="R39" s="9">
        <v>786496.80819215428</v>
      </c>
      <c r="S39" s="9">
        <v>794793.14807073399</v>
      </c>
      <c r="T39" s="9">
        <v>804647.50509668107</v>
      </c>
      <c r="U39" s="9">
        <v>838885.59831679077</v>
      </c>
      <c r="V39" s="9">
        <v>863845.89483709994</v>
      </c>
      <c r="W39" s="9">
        <v>886385.50903995079</v>
      </c>
      <c r="X39" s="9">
        <v>906851.35985851078</v>
      </c>
      <c r="Y39" s="9">
        <v>921868.27346712933</v>
      </c>
      <c r="Z39" s="9">
        <v>938154.48511306895</v>
      </c>
      <c r="AA39" s="9">
        <v>961364.26520380762</v>
      </c>
      <c r="AB39" s="9">
        <v>994663.10375843511</v>
      </c>
      <c r="AC39" s="17">
        <v>1016210.4108710102</v>
      </c>
      <c r="AD39" s="9">
        <v>1021808.9521307974</v>
      </c>
      <c r="AE39" s="17">
        <v>1047806.8902947878</v>
      </c>
      <c r="AF39" s="17">
        <v>1086088.7393721268</v>
      </c>
    </row>
    <row r="40" spans="1:32" ht="18" customHeight="1" x14ac:dyDescent="0.3">
      <c r="A40" s="19" t="s">
        <v>7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18" customHeight="1" x14ac:dyDescent="0.3">
      <c r="A41" s="20" t="s">
        <v>370</v>
      </c>
      <c r="B41" s="8" t="s">
        <v>280</v>
      </c>
      <c r="C41" s="9">
        <v>321040.00100641837</v>
      </c>
      <c r="D41" s="9">
        <v>322910.58197276999</v>
      </c>
      <c r="E41" s="9">
        <v>305951.9407707561</v>
      </c>
      <c r="F41" s="9">
        <v>315181.43309766566</v>
      </c>
      <c r="G41" s="9">
        <v>324953.94044591009</v>
      </c>
      <c r="H41" s="9">
        <v>315119.72684524121</v>
      </c>
      <c r="I41" s="9">
        <v>322018.48586629127</v>
      </c>
      <c r="J41" s="9">
        <v>326637.63961920491</v>
      </c>
      <c r="K41" s="9">
        <v>337482.07272385072</v>
      </c>
      <c r="L41" s="9">
        <v>354389.52016186476</v>
      </c>
      <c r="M41" s="9">
        <v>375295.68619378691</v>
      </c>
      <c r="N41" s="9">
        <v>384849.81631768995</v>
      </c>
      <c r="O41" s="9">
        <v>407642.06879888929</v>
      </c>
      <c r="P41" s="9">
        <v>422236.25620495889</v>
      </c>
      <c r="Q41" s="9">
        <v>445975.54797030304</v>
      </c>
      <c r="R41" s="9">
        <v>468979.01126182085</v>
      </c>
      <c r="S41" s="9">
        <v>474849.29924944899</v>
      </c>
      <c r="T41" s="9">
        <v>475677.78713595506</v>
      </c>
      <c r="U41" s="9">
        <v>490959.81071123265</v>
      </c>
      <c r="V41" s="9">
        <v>516649.47749665729</v>
      </c>
      <c r="W41" s="9">
        <v>538351.6288070404</v>
      </c>
      <c r="X41" s="9">
        <v>550753.02731278515</v>
      </c>
      <c r="Y41" s="9">
        <v>550196.12483228743</v>
      </c>
      <c r="Z41" s="9">
        <v>564266.5302618217</v>
      </c>
      <c r="AA41" s="9">
        <v>567987.32325517049</v>
      </c>
      <c r="AB41" s="9">
        <v>578295.38243859285</v>
      </c>
      <c r="AC41" s="9">
        <v>590280.36140318005</v>
      </c>
      <c r="AD41" s="9">
        <v>582563.04428960476</v>
      </c>
      <c r="AE41" s="17">
        <v>581557.98512455449</v>
      </c>
      <c r="AF41" s="17">
        <v>599209.20342283696</v>
      </c>
    </row>
    <row r="42" spans="1:32" ht="18" customHeight="1" x14ac:dyDescent="0.3">
      <c r="A42" s="20" t="s">
        <v>371</v>
      </c>
      <c r="B42" s="8" t="s">
        <v>281</v>
      </c>
      <c r="C42" s="9">
        <v>91679.558555549724</v>
      </c>
      <c r="D42" s="9">
        <v>91407.03575264629</v>
      </c>
      <c r="E42" s="9">
        <v>74618.909179085851</v>
      </c>
      <c r="F42" s="9">
        <v>79022.588908121266</v>
      </c>
      <c r="G42" s="9">
        <v>86147.887092642515</v>
      </c>
      <c r="H42" s="9">
        <v>77925.278549410796</v>
      </c>
      <c r="I42" s="9">
        <v>87075.547494578655</v>
      </c>
      <c r="J42" s="9">
        <v>94051.048376841718</v>
      </c>
      <c r="K42" s="9">
        <v>107397.4465720126</v>
      </c>
      <c r="L42" s="9">
        <v>122999.85894901078</v>
      </c>
      <c r="M42" s="9">
        <v>137725.95962276717</v>
      </c>
      <c r="N42" s="9">
        <v>142782.08326972503</v>
      </c>
      <c r="O42" s="9">
        <v>155270.84610632499</v>
      </c>
      <c r="P42" s="9">
        <v>164819.2167346185</v>
      </c>
      <c r="Q42" s="9">
        <v>179297.99791529574</v>
      </c>
      <c r="R42" s="9">
        <v>189459.77741414047</v>
      </c>
      <c r="S42" s="9">
        <v>186523.41736656506</v>
      </c>
      <c r="T42" s="9">
        <v>182630.96756839129</v>
      </c>
      <c r="U42" s="9">
        <v>185364.47866628959</v>
      </c>
      <c r="V42" s="9">
        <v>202775.65629885532</v>
      </c>
      <c r="W42" s="9">
        <v>212231.83910364663</v>
      </c>
      <c r="X42" s="9">
        <v>214569.79600639656</v>
      </c>
      <c r="Y42" s="9">
        <v>205656.34671573743</v>
      </c>
      <c r="Z42" s="9">
        <v>213101.53893067059</v>
      </c>
      <c r="AA42" s="9">
        <v>211901.20839753665</v>
      </c>
      <c r="AB42" s="9">
        <v>215338.85581051564</v>
      </c>
      <c r="AC42" s="9">
        <v>222764.94381465955</v>
      </c>
      <c r="AD42" s="9">
        <v>211199.22118659853</v>
      </c>
      <c r="AE42" s="17">
        <v>213327.27768271818</v>
      </c>
      <c r="AF42" s="17">
        <v>230784.60442450194</v>
      </c>
    </row>
    <row r="43" spans="1:32" ht="18" customHeight="1" x14ac:dyDescent="0.3">
      <c r="A43" s="20" t="s">
        <v>380</v>
      </c>
      <c r="B43" s="8" t="s">
        <v>206</v>
      </c>
      <c r="C43" s="9">
        <v>226970.6772251311</v>
      </c>
      <c r="D43" s="9">
        <v>229232.77693632344</v>
      </c>
      <c r="E43" s="9">
        <v>231163.14015395715</v>
      </c>
      <c r="F43" s="9">
        <v>235627.28383201861</v>
      </c>
      <c r="G43" s="9">
        <v>237486.15211555388</v>
      </c>
      <c r="H43" s="9">
        <v>235709.13026078683</v>
      </c>
      <c r="I43" s="9">
        <v>233697.36083240178</v>
      </c>
      <c r="J43" s="9">
        <v>231532.57869036269</v>
      </c>
      <c r="K43" s="9">
        <v>229369.53532916046</v>
      </c>
      <c r="L43" s="9">
        <v>231012.68370776033</v>
      </c>
      <c r="M43" s="9">
        <v>237405.43426052394</v>
      </c>
      <c r="N43" s="9">
        <v>241948.00203926221</v>
      </c>
      <c r="O43" s="9">
        <v>252371.2226925643</v>
      </c>
      <c r="P43" s="9">
        <v>257417.03947034042</v>
      </c>
      <c r="Q43" s="9">
        <v>266677.55005500733</v>
      </c>
      <c r="R43" s="9">
        <v>279519.23384768039</v>
      </c>
      <c r="S43" s="9">
        <v>288325.8818828839</v>
      </c>
      <c r="T43" s="9">
        <v>293046.81956756371</v>
      </c>
      <c r="U43" s="9">
        <v>305595.33204494306</v>
      </c>
      <c r="V43" s="9">
        <v>313873.82119780197</v>
      </c>
      <c r="W43" s="9">
        <v>326119.78970339382</v>
      </c>
      <c r="X43" s="9">
        <v>336183.23130638862</v>
      </c>
      <c r="Y43" s="9">
        <v>344539.77811655006</v>
      </c>
      <c r="Z43" s="9">
        <v>351164.9913311511</v>
      </c>
      <c r="AA43" s="9">
        <v>356086.11485763383</v>
      </c>
      <c r="AB43" s="9">
        <v>362956.52662807726</v>
      </c>
      <c r="AC43" s="9">
        <v>367515.41758852056</v>
      </c>
      <c r="AD43" s="9">
        <v>371363.82310300611</v>
      </c>
      <c r="AE43" s="17">
        <v>368230.70744183619</v>
      </c>
      <c r="AF43" s="17">
        <v>368424.59899833507</v>
      </c>
    </row>
    <row r="44" spans="1:32" ht="18" customHeight="1" x14ac:dyDescent="0.3">
      <c r="A44" s="19" t="s">
        <v>8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8" customHeight="1" x14ac:dyDescent="0.3">
      <c r="A45" s="20" t="s">
        <v>370</v>
      </c>
      <c r="B45" s="8" t="s">
        <v>390</v>
      </c>
      <c r="C45" s="9">
        <v>332609.92800425243</v>
      </c>
      <c r="D45" s="9">
        <v>349904.99695451424</v>
      </c>
      <c r="E45" s="9">
        <v>369774.56429322337</v>
      </c>
      <c r="F45" s="9">
        <v>380558.33487616229</v>
      </c>
      <c r="G45" s="9">
        <v>386932.16561591648</v>
      </c>
      <c r="H45" s="9">
        <v>420588.04149719956</v>
      </c>
      <c r="I45" s="9">
        <v>455291.28470288368</v>
      </c>
      <c r="J45" s="9">
        <v>509837.80420818867</v>
      </c>
      <c r="K45" s="9">
        <v>536850.72148431779</v>
      </c>
      <c r="L45" s="9">
        <v>571140.1888328467</v>
      </c>
      <c r="M45" s="9">
        <v>617145.60254114401</v>
      </c>
      <c r="N45" s="9">
        <v>637078.80061214953</v>
      </c>
      <c r="O45" s="9">
        <v>674200.07256226696</v>
      </c>
      <c r="P45" s="9">
        <v>738633.11672783387</v>
      </c>
      <c r="Q45" s="9">
        <v>793567.44324916089</v>
      </c>
      <c r="R45" s="9">
        <v>826602.20922845835</v>
      </c>
      <c r="S45" s="9">
        <v>814121.47145179845</v>
      </c>
      <c r="T45" s="9">
        <v>813231.66198888421</v>
      </c>
      <c r="U45" s="9">
        <v>838703.13386596972</v>
      </c>
      <c r="V45" s="9">
        <v>873329.60474181478</v>
      </c>
      <c r="W45" s="9">
        <v>903038.90084458143</v>
      </c>
      <c r="X45" s="9">
        <v>916700.21553852584</v>
      </c>
      <c r="Y45" s="9">
        <v>925507.76011329598</v>
      </c>
      <c r="Z45" s="9">
        <v>942810.66272540926</v>
      </c>
      <c r="AA45" s="9">
        <v>953916.13525679358</v>
      </c>
      <c r="AB45" s="9">
        <v>958440.42366800003</v>
      </c>
      <c r="AC45" s="9">
        <v>982031.07774579385</v>
      </c>
      <c r="AD45" s="9">
        <v>973284.94511376985</v>
      </c>
      <c r="AE45" s="17">
        <v>1018252.5577173881</v>
      </c>
      <c r="AF45" s="17">
        <v>1031654.308390387</v>
      </c>
    </row>
    <row r="46" spans="1:32" ht="18" customHeight="1" x14ac:dyDescent="0.3">
      <c r="A46" s="20" t="s">
        <v>371</v>
      </c>
      <c r="B46" s="8" t="s">
        <v>391</v>
      </c>
      <c r="C46" s="9">
        <v>63541.375921507308</v>
      </c>
      <c r="D46" s="9">
        <v>67893.484797864861</v>
      </c>
      <c r="E46" s="9">
        <v>72588.611377659501</v>
      </c>
      <c r="F46" s="9">
        <v>74976.44180901075</v>
      </c>
      <c r="G46" s="9">
        <v>76139.580360087013</v>
      </c>
      <c r="H46" s="9">
        <v>85933.218249925601</v>
      </c>
      <c r="I46" s="9">
        <v>98957.924485488838</v>
      </c>
      <c r="J46" s="9">
        <v>120890.16389938109</v>
      </c>
      <c r="K46" s="9">
        <v>131790.8587765914</v>
      </c>
      <c r="L46" s="9">
        <v>145457.10000767533</v>
      </c>
      <c r="M46" s="9">
        <v>161511.47942874252</v>
      </c>
      <c r="N46" s="9">
        <v>169447.81181676494</v>
      </c>
      <c r="O46" s="9">
        <v>183108.37445629732</v>
      </c>
      <c r="P46" s="9">
        <v>209004.68177174137</v>
      </c>
      <c r="Q46" s="9">
        <v>229025.48168749336</v>
      </c>
      <c r="R46" s="9">
        <v>239542.661869562</v>
      </c>
      <c r="S46" s="9">
        <v>234134.16703994296</v>
      </c>
      <c r="T46" s="9">
        <v>232672.25514615423</v>
      </c>
      <c r="U46" s="9">
        <v>241642.91519380524</v>
      </c>
      <c r="V46" s="9">
        <v>256796.13307154286</v>
      </c>
      <c r="W46" s="9">
        <v>267628.06063754961</v>
      </c>
      <c r="X46" s="9">
        <v>270713.5148857446</v>
      </c>
      <c r="Y46" s="9">
        <v>273935.74239562248</v>
      </c>
      <c r="Z46" s="9">
        <v>283167.69310018606</v>
      </c>
      <c r="AA46" s="9">
        <v>285559.84692449751</v>
      </c>
      <c r="AB46" s="9">
        <v>285987.9774839998</v>
      </c>
      <c r="AC46" s="9">
        <v>300782.22079385142</v>
      </c>
      <c r="AD46" s="9">
        <f>AD45-AD47</f>
        <v>306098.32280775637</v>
      </c>
      <c r="AE46" s="9">
        <f>AE45-AE47</f>
        <v>313772.26394666813</v>
      </c>
      <c r="AF46" s="9">
        <f>AF45-AF47</f>
        <v>307182.76480443741</v>
      </c>
    </row>
    <row r="47" spans="1:32" ht="18" customHeight="1" x14ac:dyDescent="0.3">
      <c r="A47" s="20" t="s">
        <v>380</v>
      </c>
      <c r="B47" s="8" t="s">
        <v>210</v>
      </c>
      <c r="C47" s="9">
        <v>336397.88800227735</v>
      </c>
      <c r="D47" s="9">
        <v>352783.63340961596</v>
      </c>
      <c r="E47" s="9">
        <v>372246.87100704346</v>
      </c>
      <c r="F47" s="9">
        <v>382141.9389201529</v>
      </c>
      <c r="G47" s="9">
        <v>382016.91061326599</v>
      </c>
      <c r="H47" s="9">
        <v>405744.82389611757</v>
      </c>
      <c r="I47" s="9">
        <v>421443.64256870968</v>
      </c>
      <c r="J47" s="9">
        <v>441748.93826472719</v>
      </c>
      <c r="K47" s="9">
        <v>451680.6334074316</v>
      </c>
      <c r="L47" s="9">
        <v>462808.92670420551</v>
      </c>
      <c r="M47" s="9">
        <v>488531.5512443909</v>
      </c>
      <c r="N47" s="9">
        <v>497064.9298616905</v>
      </c>
      <c r="O47" s="9">
        <v>515938.10360878293</v>
      </c>
      <c r="P47" s="9">
        <v>542875.69928087771</v>
      </c>
      <c r="Q47" s="9">
        <v>572784.08844212815</v>
      </c>
      <c r="R47" s="9">
        <v>594328.98933683103</v>
      </c>
      <c r="S47" s="9">
        <v>589544.57606904802</v>
      </c>
      <c r="T47" s="9">
        <v>591720.09373583121</v>
      </c>
      <c r="U47" s="9">
        <v>606318.22915710439</v>
      </c>
      <c r="V47" s="9">
        <v>619246.18915672647</v>
      </c>
      <c r="W47" s="9">
        <v>635410.84020703181</v>
      </c>
      <c r="X47" s="9">
        <v>645986.70065278118</v>
      </c>
      <c r="Y47" s="9">
        <v>651572.01771767344</v>
      </c>
      <c r="Z47" s="9">
        <v>659642.9696252232</v>
      </c>
      <c r="AA47" s="9">
        <v>668356.28833229607</v>
      </c>
      <c r="AB47" s="9">
        <v>672452.44618400023</v>
      </c>
      <c r="AC47" s="9">
        <v>681248.85695194243</v>
      </c>
      <c r="AD47" s="9">
        <v>667186.62230601348</v>
      </c>
      <c r="AE47" s="17">
        <v>704480.29377072002</v>
      </c>
      <c r="AF47" s="17">
        <v>724471.54358594958</v>
      </c>
    </row>
    <row r="48" spans="1:32" ht="18" customHeight="1" x14ac:dyDescent="0.3">
      <c r="A48" s="14" t="s">
        <v>381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17"/>
      <c r="AD48" s="17"/>
    </row>
    <row r="49" spans="1:32" ht="18" customHeight="1" x14ac:dyDescent="0.3">
      <c r="A49" s="20" t="s">
        <v>370</v>
      </c>
      <c r="B49" s="8" t="s">
        <v>408</v>
      </c>
      <c r="C49" s="9">
        <v>3832098.1045190645</v>
      </c>
      <c r="D49" s="9">
        <v>3953429.9409520132</v>
      </c>
      <c r="E49" s="9">
        <v>4086659.2813259708</v>
      </c>
      <c r="F49" s="9">
        <v>4137728.642154091</v>
      </c>
      <c r="G49" s="9">
        <v>4356790.5004597371</v>
      </c>
      <c r="H49" s="9">
        <v>4562224.4956321539</v>
      </c>
      <c r="I49" s="9">
        <v>4836675.1552739218</v>
      </c>
      <c r="J49" s="9">
        <v>5327175.9868997047</v>
      </c>
      <c r="K49" s="9">
        <v>5601462.2325282628</v>
      </c>
      <c r="L49" s="9">
        <v>5941910.8870813968</v>
      </c>
      <c r="M49" s="9">
        <v>6160468.2538148202</v>
      </c>
      <c r="N49" s="9">
        <v>6446765.951564217</v>
      </c>
      <c r="O49" s="9">
        <v>6791637.5390869044</v>
      </c>
      <c r="P49" s="9">
        <v>7213712.1300859964</v>
      </c>
      <c r="Q49" s="9">
        <v>7557861.7624529852</v>
      </c>
      <c r="R49" s="9">
        <v>7834121.924262288</v>
      </c>
      <c r="S49" s="9">
        <v>7658409.019963189</v>
      </c>
      <c r="T49" s="9">
        <v>7838792.8781676078</v>
      </c>
      <c r="U49" s="9">
        <v>8031995.8360897228</v>
      </c>
      <c r="V49" s="9">
        <v>8284030.6596659916</v>
      </c>
      <c r="W49" s="9">
        <v>8507024.254727833</v>
      </c>
      <c r="X49" s="9">
        <v>8620057.0392431337</v>
      </c>
      <c r="Y49" s="9">
        <v>8766616.7266706098</v>
      </c>
      <c r="Z49" s="9">
        <v>8812812.0944925919</v>
      </c>
      <c r="AA49" s="9">
        <v>8868429.1873442382</v>
      </c>
      <c r="AB49" s="17">
        <f t="shared" ref="AB49:AC49" si="0">AB45+AB41+AB37+AB33+AB29+AB25+AB21+AB17+AB13+AB9</f>
        <v>8943968.0846593417</v>
      </c>
      <c r="AC49" s="17">
        <f t="shared" si="0"/>
        <v>9088872.7432267051</v>
      </c>
      <c r="AD49" s="17">
        <f>AD45+AD41+AD37+AD33+AD29+AD25+AD21+AD17+AD13+AD9</f>
        <v>8700416.5903182924</v>
      </c>
      <c r="AE49" s="17">
        <f>AE45+AE41+AE37+AE33+AE29+AE25+AE21+AE17+AE13+AE9</f>
        <v>8949257.3678043932</v>
      </c>
      <c r="AF49" s="17">
        <f>AF45+AF41+AF37+AF33+AF29+AF25+AF21+AF17+AF13+AF9</f>
        <v>9018372.2260145023</v>
      </c>
    </row>
    <row r="50" spans="1:32" ht="18" customHeight="1" x14ac:dyDescent="0.3">
      <c r="A50" s="20" t="s">
        <v>371</v>
      </c>
      <c r="B50" s="8" t="s">
        <v>409</v>
      </c>
      <c r="C50" s="9">
        <v>1780443.298305786</v>
      </c>
      <c r="D50" s="9">
        <v>1839713.9285461146</v>
      </c>
      <c r="E50" s="9">
        <v>1916712.6667901517</v>
      </c>
      <c r="F50" s="9">
        <v>1973003.1821136072</v>
      </c>
      <c r="G50" s="9">
        <v>2046070.9550725769</v>
      </c>
      <c r="H50" s="9">
        <v>2226308.5435107863</v>
      </c>
      <c r="I50" s="9">
        <v>2433194.8124393676</v>
      </c>
      <c r="J50" s="9">
        <v>2806002.6661879467</v>
      </c>
      <c r="K50" s="9">
        <v>3002811.3579405677</v>
      </c>
      <c r="L50" s="9">
        <v>3238787.9484216287</v>
      </c>
      <c r="M50" s="9">
        <v>3375295.077254653</v>
      </c>
      <c r="N50" s="9">
        <v>3536000.1072356142</v>
      </c>
      <c r="O50" s="9">
        <v>3726155.1187156234</v>
      </c>
      <c r="P50" s="9">
        <v>3977179.8406509333</v>
      </c>
      <c r="Q50" s="9">
        <v>4146136.8596390849</v>
      </c>
      <c r="R50" s="9">
        <v>4310296.9737658696</v>
      </c>
      <c r="S50" s="9">
        <v>4184913.8583404496</v>
      </c>
      <c r="T50" s="9">
        <v>4263777.9143444132</v>
      </c>
      <c r="U50" s="9">
        <v>4344604.8057528622</v>
      </c>
      <c r="V50" s="9">
        <v>4506869.0848031146</v>
      </c>
      <c r="W50" s="9">
        <v>4630044.5691525741</v>
      </c>
      <c r="X50" s="9">
        <v>4683552.5392373158</v>
      </c>
      <c r="Y50" s="9">
        <v>4784859.0616184268</v>
      </c>
      <c r="Z50" s="9">
        <v>4798166.5287206313</v>
      </c>
      <c r="AA50" s="9">
        <v>4807185.9914644212</v>
      </c>
      <c r="AB50" s="17">
        <f t="shared" ref="AB50:AC50" si="1">AB46+AB42+AB38+AB34+AB30+AB26+AB22+AB18+AB14+AB10</f>
        <v>4816134.6842232095</v>
      </c>
      <c r="AC50" s="17">
        <f t="shared" si="1"/>
        <v>4951988.7910864586</v>
      </c>
      <c r="AD50" s="17">
        <f>AD46+AD42+AD38+AD34+AD30+AD26+AD22+AD18+AD14+AD10</f>
        <v>4802921.4294542978</v>
      </c>
      <c r="AE50" s="17">
        <f t="shared" ref="AB50:AE51" si="2">AE46+AE42+AE38+AE34+AE30+AE26+AE22+AE18+AE14+AE10</f>
        <v>4875370.6730529815</v>
      </c>
      <c r="AF50" s="17">
        <f t="shared" ref="AF50" si="3">AF46+AF42+AF38+AF34+AF30+AF26+AF22+AF18+AF14+AF10</f>
        <v>4857940.937747838</v>
      </c>
    </row>
    <row r="51" spans="1:32" ht="18" customHeight="1" x14ac:dyDescent="0.3">
      <c r="A51" s="20" t="s">
        <v>380</v>
      </c>
      <c r="B51" s="8" t="s">
        <v>212</v>
      </c>
      <c r="C51" s="9">
        <v>2076250.6616429656</v>
      </c>
      <c r="D51" s="9">
        <v>2138538.1814922546</v>
      </c>
      <c r="E51" s="9">
        <v>2202694.3269370222</v>
      </c>
      <c r="F51" s="9">
        <v>2295207.488668377</v>
      </c>
      <c r="G51" s="9">
        <v>2354882.883373755</v>
      </c>
      <c r="H51" s="9">
        <v>2371367.063557371</v>
      </c>
      <c r="I51" s="9">
        <v>2435393.9742734199</v>
      </c>
      <c r="J51" s="9">
        <v>2542551.3091414506</v>
      </c>
      <c r="K51" s="9">
        <v>2616285.2971065524</v>
      </c>
      <c r="L51" s="9">
        <v>2715715.1342741433</v>
      </c>
      <c r="M51" s="9">
        <v>2796683.3559167595</v>
      </c>
      <c r="N51" s="9">
        <v>2922469.1517335884</v>
      </c>
      <c r="O51" s="9">
        <v>3077723.2624704358</v>
      </c>
      <c r="P51" s="9">
        <v>3247803.591472358</v>
      </c>
      <c r="Q51" s="9">
        <v>3423543.5876174285</v>
      </c>
      <c r="R51" s="9">
        <v>3536069.7836342566</v>
      </c>
      <c r="S51" s="9">
        <v>3485478.6877278457</v>
      </c>
      <c r="T51" s="9">
        <v>3587289.8999517984</v>
      </c>
      <c r="U51" s="9">
        <v>3698087.681604051</v>
      </c>
      <c r="V51" s="9">
        <v>3782074.3617289453</v>
      </c>
      <c r="W51" s="9">
        <v>3876979.6855752575</v>
      </c>
      <c r="X51" s="9">
        <v>3936504.5000058198</v>
      </c>
      <c r="Y51" s="9">
        <v>3981757.665052183</v>
      </c>
      <c r="Z51" s="9">
        <v>4014645.5657719607</v>
      </c>
      <c r="AA51" s="9">
        <v>4061243.1958798165</v>
      </c>
      <c r="AB51" s="17">
        <f t="shared" si="2"/>
        <v>4127833.4004361313</v>
      </c>
      <c r="AC51" s="17">
        <f t="shared" si="2"/>
        <v>4136884.3365655625</v>
      </c>
      <c r="AD51" s="17">
        <f t="shared" si="2"/>
        <v>3897495.1608639932</v>
      </c>
      <c r="AE51" s="17">
        <f t="shared" si="2"/>
        <v>4073886.6947514098</v>
      </c>
      <c r="AF51" s="17">
        <f t="shared" ref="AF51" si="4">AF47+AF43+AF39+AF35+AF31+AF27+AF23+AF19+AF15+AF11</f>
        <v>4160431.2882666634</v>
      </c>
    </row>
    <row r="52" spans="1:32" ht="18" customHeight="1" x14ac:dyDescent="0.3">
      <c r="A52" s="2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0"/>
      <c r="AD52" s="10"/>
    </row>
    <row r="53" spans="1:32" s="32" customFormat="1" ht="18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3"/>
      <c r="AC53" s="33"/>
      <c r="AD53" s="33"/>
      <c r="AE53" s="33"/>
      <c r="AF53" s="33"/>
    </row>
    <row r="54" spans="1:32" s="32" customFormat="1" ht="18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s="32" customFormat="1" ht="18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s="32" customFormat="1" ht="18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spans="1:32" s="32" customFormat="1" ht="18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spans="1:32" s="32" customFormat="1" ht="18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spans="1:32" s="32" customFormat="1" ht="18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spans="1:32" s="32" customFormat="1" ht="18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spans="1:32" s="32" customFormat="1" ht="18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spans="1:32" s="32" customFormat="1" ht="18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spans="1:32" s="32" customFormat="1" ht="18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pans="1:32" s="32" customFormat="1" ht="18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pans="1:32" s="32" customFormat="1" ht="18" customHeigh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spans="1:32" s="32" customFormat="1" ht="18" customHeight="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pans="1:32" s="32" customFormat="1" ht="18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1:32" s="32" customFormat="1" ht="18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pans="1:32" s="32" customFormat="1" ht="18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spans="1:32" s="32" customFormat="1" ht="18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spans="1:32" s="32" customFormat="1" ht="18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</row>
    <row r="72" spans="1:32" s="32" customFormat="1" ht="18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spans="1:32" s="32" customFormat="1" ht="18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</row>
    <row r="74" spans="1:32" s="32" customFormat="1" ht="18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pans="1:32" s="32" customFormat="1" ht="18" customHeight="1" x14ac:dyDescent="0.3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pans="1:32" s="32" customFormat="1" ht="18" customHeight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pans="1:32" s="32" customFormat="1" ht="18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pans="1:32" s="32" customFormat="1" ht="18" customHeight="1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spans="1:32" s="32" customFormat="1" ht="18" customHeight="1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spans="1:32" s="32" customFormat="1" ht="18" customHeight="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31" s="32" customFormat="1" ht="18" customHeight="1" x14ac:dyDescent="0.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32" customFormat="1" ht="18" customHeight="1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32" customFormat="1" ht="18" customHeight="1" x14ac:dyDescent="0.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32" customFormat="1" ht="18" customHeigh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32" customFormat="1" ht="18" customHeight="1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32" customFormat="1" ht="18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31" s="32" customFormat="1" ht="18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32" customFormat="1" ht="18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32" customFormat="1" ht="18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32" customFormat="1" ht="18" customHeight="1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32" customFormat="1" ht="18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32" customFormat="1" ht="18" customHeight="1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32" customFormat="1" ht="18" customHeight="1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32" customFormat="1" ht="18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32" customFormat="1" ht="18" customHeight="1" x14ac:dyDescent="0.3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32" customFormat="1" ht="18" customHeight="1" x14ac:dyDescent="0.3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31" s="32" customFormat="1" ht="18" customHeight="1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31" s="32" customFormat="1" ht="18" customHeight="1" x14ac:dyDescent="0.3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31" s="32" customFormat="1" ht="18" customHeight="1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32" customFormat="1" ht="18" customHeight="1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31" ht="18" customHeight="1" x14ac:dyDescent="0.3">
      <c r="A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17"/>
      <c r="U101" s="17"/>
      <c r="V101" s="17"/>
      <c r="W101" s="17"/>
    </row>
    <row r="102" spans="1:31" ht="18" customHeight="1" x14ac:dyDescent="0.3">
      <c r="A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17"/>
      <c r="U102" s="17"/>
      <c r="V102" s="17"/>
      <c r="W102" s="17"/>
    </row>
    <row r="103" spans="1:31" ht="18" customHeight="1" x14ac:dyDescent="0.3">
      <c r="A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17"/>
      <c r="U103" s="17"/>
      <c r="V103" s="17"/>
      <c r="W103" s="17"/>
    </row>
    <row r="104" spans="1:31" ht="18" customHeight="1" x14ac:dyDescent="0.3">
      <c r="A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7"/>
      <c r="U104" s="17"/>
      <c r="V104" s="17"/>
      <c r="W104" s="17"/>
    </row>
    <row r="105" spans="1:31" ht="18" customHeight="1" x14ac:dyDescent="0.3">
      <c r="A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17"/>
      <c r="U105" s="17"/>
      <c r="V105" s="17"/>
      <c r="W105" s="17"/>
    </row>
    <row r="106" spans="1:31" ht="18" customHeight="1" x14ac:dyDescent="0.3">
      <c r="A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17"/>
      <c r="U106" s="17"/>
      <c r="V106" s="17"/>
      <c r="W106" s="17"/>
    </row>
    <row r="107" spans="1:31" ht="18" customHeight="1" x14ac:dyDescent="0.3">
      <c r="A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17"/>
      <c r="U107" s="17"/>
      <c r="V107" s="17"/>
      <c r="W107" s="17"/>
    </row>
    <row r="108" spans="1:31" ht="18" customHeight="1" x14ac:dyDescent="0.3">
      <c r="A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17"/>
      <c r="U108" s="17"/>
      <c r="V108" s="17"/>
      <c r="W108" s="17"/>
    </row>
    <row r="109" spans="1:31" ht="18" customHeight="1" x14ac:dyDescent="0.3">
      <c r="A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17"/>
      <c r="U109" s="17"/>
      <c r="V109" s="17"/>
      <c r="W109" s="17"/>
    </row>
    <row r="110" spans="1:31" ht="18" customHeight="1" x14ac:dyDescent="0.3">
      <c r="A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17"/>
      <c r="U110" s="17"/>
      <c r="V110" s="17"/>
      <c r="W110" s="17"/>
    </row>
    <row r="111" spans="1:31" ht="18" customHeight="1" x14ac:dyDescent="0.3">
      <c r="A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17"/>
      <c r="U111" s="17"/>
      <c r="V111" s="17"/>
      <c r="W111" s="17"/>
    </row>
    <row r="112" spans="1:31" ht="18" customHeight="1" x14ac:dyDescent="0.3">
      <c r="A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17"/>
      <c r="U112" s="17"/>
      <c r="V112" s="17"/>
      <c r="W112" s="17"/>
    </row>
    <row r="113" spans="1:23" ht="18" customHeight="1" x14ac:dyDescent="0.3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7"/>
      <c r="U113" s="7"/>
      <c r="V113" s="7"/>
      <c r="W113" s="7"/>
    </row>
    <row r="114" spans="1:23" ht="18" customHeight="1" x14ac:dyDescent="0.3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7"/>
      <c r="U114" s="7"/>
      <c r="V114" s="7"/>
      <c r="W114" s="7"/>
    </row>
    <row r="115" spans="1:23" s="16" customFormat="1" ht="18" customHeight="1" x14ac:dyDescent="0.3">
      <c r="A115" s="2"/>
      <c r="B115" s="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11"/>
      <c r="U115" s="11"/>
      <c r="V115" s="11"/>
      <c r="W115" s="11"/>
    </row>
    <row r="116" spans="1:23" s="16" customFormat="1" ht="18" customHeight="1" x14ac:dyDescent="0.3">
      <c r="A116" s="2"/>
      <c r="B116" s="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11"/>
      <c r="U116" s="11"/>
      <c r="V116" s="11"/>
      <c r="W116" s="11"/>
    </row>
    <row r="117" spans="1:23" ht="18" customHeight="1" x14ac:dyDescent="0.3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10"/>
      <c r="U117" s="10"/>
      <c r="V117" s="10"/>
      <c r="W117" s="10"/>
    </row>
    <row r="118" spans="1:23" ht="18" customHeight="1" x14ac:dyDescent="0.3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23" ht="18" customHeight="1" x14ac:dyDescent="0.3"/>
    <row r="120" spans="1:23" ht="18" customHeight="1" x14ac:dyDescent="0.3"/>
    <row r="121" spans="1:23" ht="18" customHeight="1" x14ac:dyDescent="0.3"/>
    <row r="122" spans="1:23" ht="18" customHeight="1" x14ac:dyDescent="0.3"/>
    <row r="123" spans="1:23" ht="18" customHeight="1" x14ac:dyDescent="0.3"/>
    <row r="124" spans="1:23" ht="18" customHeight="1" x14ac:dyDescent="0.3"/>
    <row r="125" spans="1:23" ht="18" customHeight="1" x14ac:dyDescent="0.3"/>
    <row r="126" spans="1:23" ht="18" customHeight="1" x14ac:dyDescent="0.3"/>
    <row r="127" spans="1:23" ht="18" customHeight="1" x14ac:dyDescent="0.3"/>
    <row r="128" spans="1:23" ht="18" customHeight="1" x14ac:dyDescent="0.3"/>
    <row r="129" s="8" customFormat="1" ht="18" customHeight="1" x14ac:dyDescent="0.3"/>
    <row r="130" s="8" customFormat="1" ht="18" customHeight="1" x14ac:dyDescent="0.3"/>
    <row r="131" s="8" customFormat="1" ht="18" customHeight="1" x14ac:dyDescent="0.3"/>
    <row r="132" s="8" customFormat="1" ht="18" customHeight="1" x14ac:dyDescent="0.3"/>
    <row r="133" s="8" customFormat="1" ht="18" customHeight="1" x14ac:dyDescent="0.3"/>
    <row r="134" s="8" customFormat="1" ht="18" customHeight="1" x14ac:dyDescent="0.3"/>
    <row r="135" s="8" customFormat="1" ht="18" customHeight="1" x14ac:dyDescent="0.3"/>
    <row r="136" s="8" customFormat="1" ht="18" customHeight="1" x14ac:dyDescent="0.3"/>
    <row r="137" s="8" customFormat="1" ht="18" customHeight="1" x14ac:dyDescent="0.3"/>
    <row r="138" s="8" customFormat="1" ht="18" customHeight="1" x14ac:dyDescent="0.3"/>
    <row r="139" s="8" customFormat="1" ht="18" customHeight="1" x14ac:dyDescent="0.3"/>
    <row r="140" s="8" customFormat="1" ht="18" customHeight="1" x14ac:dyDescent="0.3"/>
    <row r="141" s="8" customFormat="1" ht="18" customHeight="1" x14ac:dyDescent="0.3"/>
    <row r="142" s="8" customFormat="1" ht="18" customHeight="1" x14ac:dyDescent="0.3"/>
    <row r="143" s="8" customFormat="1" ht="18" customHeight="1" x14ac:dyDescent="0.3"/>
    <row r="144" s="8" customFormat="1" ht="18" customHeight="1" x14ac:dyDescent="0.3"/>
    <row r="145" s="8" customFormat="1" ht="18" customHeight="1" x14ac:dyDescent="0.3"/>
    <row r="146" s="8" customFormat="1" ht="18" customHeight="1" x14ac:dyDescent="0.3"/>
    <row r="147" s="8" customFormat="1" ht="18" customHeight="1" x14ac:dyDescent="0.3"/>
    <row r="148" s="8" customFormat="1" ht="18" customHeight="1" x14ac:dyDescent="0.3"/>
    <row r="149" s="8" customFormat="1" ht="18" customHeight="1" x14ac:dyDescent="0.3"/>
    <row r="150" s="8" customFormat="1" ht="18" customHeight="1" x14ac:dyDescent="0.3"/>
    <row r="151" s="8" customFormat="1" ht="18" customHeight="1" x14ac:dyDescent="0.3"/>
    <row r="152" s="8" customFormat="1" ht="18" customHeight="1" x14ac:dyDescent="0.3"/>
    <row r="153" s="8" customFormat="1" ht="18" customHeight="1" x14ac:dyDescent="0.3"/>
    <row r="154" s="8" customFormat="1" ht="18" customHeight="1" x14ac:dyDescent="0.3"/>
    <row r="155" s="8" customFormat="1" ht="18" customHeight="1" x14ac:dyDescent="0.3"/>
    <row r="156" s="8" customFormat="1" ht="18" customHeight="1" x14ac:dyDescent="0.3"/>
    <row r="157" s="8" customFormat="1" ht="18" customHeight="1" x14ac:dyDescent="0.3"/>
    <row r="158" s="8" customFormat="1" ht="18" customHeight="1" x14ac:dyDescent="0.3"/>
    <row r="159" s="8" customFormat="1" ht="18" customHeight="1" x14ac:dyDescent="0.3"/>
    <row r="160" s="8" customFormat="1" ht="18" customHeight="1" x14ac:dyDescent="0.3"/>
    <row r="161" s="8" customFormat="1" ht="18" customHeight="1" x14ac:dyDescent="0.3"/>
    <row r="162" s="8" customFormat="1" ht="18" customHeight="1" x14ac:dyDescent="0.3"/>
    <row r="163" s="8" customFormat="1" ht="18" customHeight="1" x14ac:dyDescent="0.3"/>
    <row r="164" s="8" customFormat="1" ht="18" customHeight="1" x14ac:dyDescent="0.3"/>
    <row r="165" s="8" customFormat="1" ht="18" customHeight="1" x14ac:dyDescent="0.3"/>
    <row r="166" s="8" customFormat="1" ht="18" customHeight="1" x14ac:dyDescent="0.3"/>
    <row r="167" s="8" customFormat="1" ht="18" customHeight="1" x14ac:dyDescent="0.3"/>
    <row r="168" s="8" customFormat="1" ht="18" customHeight="1" x14ac:dyDescent="0.3"/>
    <row r="169" s="8" customFormat="1" ht="18" customHeight="1" x14ac:dyDescent="0.3"/>
    <row r="170" s="8" customFormat="1" ht="18" customHeight="1" x14ac:dyDescent="0.3"/>
    <row r="171" s="8" customFormat="1" ht="18" customHeight="1" x14ac:dyDescent="0.3"/>
    <row r="172" s="8" customFormat="1" ht="18" customHeight="1" x14ac:dyDescent="0.3"/>
    <row r="173" s="8" customFormat="1" ht="18" customHeight="1" x14ac:dyDescent="0.3"/>
    <row r="174" s="8" customFormat="1" ht="18" customHeight="1" x14ac:dyDescent="0.3"/>
    <row r="175" s="8" customFormat="1" ht="18" customHeight="1" x14ac:dyDescent="0.3"/>
    <row r="176" s="8" customFormat="1" ht="18" customHeight="1" x14ac:dyDescent="0.3"/>
    <row r="177" s="8" customFormat="1" ht="18" customHeight="1" x14ac:dyDescent="0.3"/>
    <row r="178" s="8" customFormat="1" ht="18" customHeight="1" x14ac:dyDescent="0.3"/>
    <row r="179" s="8" customFormat="1" ht="18" customHeight="1" x14ac:dyDescent="0.3"/>
    <row r="180" s="8" customFormat="1" ht="18" customHeight="1" x14ac:dyDescent="0.3"/>
    <row r="181" s="8" customFormat="1" ht="18" customHeight="1" x14ac:dyDescent="0.3"/>
    <row r="182" s="8" customFormat="1" ht="18" customHeight="1" x14ac:dyDescent="0.3"/>
    <row r="183" s="8" customFormat="1" ht="18" customHeight="1" x14ac:dyDescent="0.3"/>
    <row r="184" s="8" customFormat="1" ht="18" customHeight="1" x14ac:dyDescent="0.3"/>
    <row r="185" s="8" customFormat="1" ht="18" customHeight="1" x14ac:dyDescent="0.3"/>
    <row r="186" s="8" customFormat="1" ht="18" customHeight="1" x14ac:dyDescent="0.3"/>
    <row r="187" s="8" customFormat="1" ht="18" customHeight="1" x14ac:dyDescent="0.3"/>
    <row r="188" s="8" customFormat="1" ht="18" customHeight="1" x14ac:dyDescent="0.3"/>
    <row r="189" s="8" customFormat="1" ht="18" customHeight="1" x14ac:dyDescent="0.3"/>
    <row r="190" s="8" customFormat="1" ht="18" customHeight="1" x14ac:dyDescent="0.3"/>
    <row r="191" s="8" customFormat="1" ht="18" customHeight="1" x14ac:dyDescent="0.3"/>
    <row r="192" s="8" customFormat="1" ht="18" customHeight="1" x14ac:dyDescent="0.3"/>
    <row r="193" s="8" customFormat="1" ht="18" customHeight="1" x14ac:dyDescent="0.3"/>
    <row r="194" s="8" customFormat="1" ht="18" customHeight="1" x14ac:dyDescent="0.3"/>
    <row r="195" s="8" customFormat="1" ht="18" customHeight="1" x14ac:dyDescent="0.3"/>
    <row r="196" s="8" customFormat="1" ht="18" customHeight="1" x14ac:dyDescent="0.3"/>
    <row r="197" s="8" customFormat="1" ht="18" customHeight="1" x14ac:dyDescent="0.3"/>
    <row r="198" s="8" customFormat="1" ht="18" customHeight="1" x14ac:dyDescent="0.3"/>
    <row r="199" s="8" customFormat="1" ht="18" customHeight="1" x14ac:dyDescent="0.3"/>
    <row r="200" s="8" customFormat="1" ht="18" customHeight="1" x14ac:dyDescent="0.3"/>
    <row r="201" s="8" customFormat="1" ht="18" customHeight="1" x14ac:dyDescent="0.3"/>
    <row r="202" s="8" customFormat="1" ht="18" customHeight="1" x14ac:dyDescent="0.3"/>
    <row r="203" s="8" customFormat="1" ht="18" customHeight="1" x14ac:dyDescent="0.3"/>
    <row r="204" s="8" customFormat="1" ht="18" customHeight="1" x14ac:dyDescent="0.3"/>
    <row r="205" s="8" customFormat="1" ht="18" customHeight="1" x14ac:dyDescent="0.3"/>
    <row r="206" s="8" customFormat="1" ht="18" customHeight="1" x14ac:dyDescent="0.3"/>
    <row r="207" s="8" customFormat="1" ht="18" customHeight="1" x14ac:dyDescent="0.3"/>
    <row r="208" s="8" customFormat="1" ht="18" customHeight="1" x14ac:dyDescent="0.3"/>
    <row r="209" s="8" customFormat="1" ht="18" customHeight="1" x14ac:dyDescent="0.3"/>
    <row r="210" s="8" customFormat="1" ht="18" customHeight="1" x14ac:dyDescent="0.3"/>
    <row r="211" s="8" customFormat="1" ht="18" customHeight="1" x14ac:dyDescent="0.3"/>
    <row r="212" s="8" customFormat="1" ht="18" customHeight="1" x14ac:dyDescent="0.3"/>
    <row r="213" s="8" customFormat="1" ht="18" customHeight="1" x14ac:dyDescent="0.3"/>
    <row r="214" s="8" customFormat="1" ht="18" customHeight="1" x14ac:dyDescent="0.3"/>
    <row r="215" s="8" customFormat="1" ht="18" customHeight="1" x14ac:dyDescent="0.3"/>
    <row r="216" s="8" customFormat="1" ht="18" customHeight="1" x14ac:dyDescent="0.3"/>
    <row r="217" s="8" customFormat="1" ht="18" customHeight="1" x14ac:dyDescent="0.3"/>
    <row r="218" s="8" customFormat="1" ht="18" customHeight="1" x14ac:dyDescent="0.3"/>
    <row r="219" s="8" customFormat="1" ht="18" customHeight="1" x14ac:dyDescent="0.3"/>
    <row r="220" s="8" customFormat="1" ht="18" customHeight="1" x14ac:dyDescent="0.3"/>
    <row r="221" s="8" customFormat="1" ht="18" customHeight="1" x14ac:dyDescent="0.3"/>
    <row r="222" s="8" customFormat="1" ht="18" customHeight="1" x14ac:dyDescent="0.3"/>
    <row r="223" s="8" customFormat="1" ht="18" customHeight="1" x14ac:dyDescent="0.3"/>
    <row r="224" s="8" customFormat="1" ht="18" customHeight="1" x14ac:dyDescent="0.3"/>
    <row r="225" s="8" customFormat="1" ht="18" customHeight="1" x14ac:dyDescent="0.3"/>
    <row r="226" s="8" customFormat="1" ht="18" customHeight="1" x14ac:dyDescent="0.3"/>
    <row r="227" s="8" customFormat="1" ht="18" customHeight="1" x14ac:dyDescent="0.3"/>
    <row r="228" s="8" customFormat="1" ht="18" customHeight="1" x14ac:dyDescent="0.3"/>
    <row r="229" s="8" customFormat="1" ht="18" customHeight="1" x14ac:dyDescent="0.3"/>
    <row r="230" s="8" customFormat="1" ht="18" customHeight="1" x14ac:dyDescent="0.3"/>
    <row r="231" s="8" customFormat="1" ht="18" customHeight="1" x14ac:dyDescent="0.3"/>
    <row r="232" s="8" customFormat="1" ht="18" customHeight="1" x14ac:dyDescent="0.3"/>
    <row r="233" s="8" customFormat="1" ht="18" customHeight="1" x14ac:dyDescent="0.3"/>
    <row r="234" s="8" customFormat="1" ht="18" customHeight="1" x14ac:dyDescent="0.3"/>
    <row r="235" s="8" customFormat="1" ht="18" customHeight="1" x14ac:dyDescent="0.3"/>
    <row r="236" s="8" customFormat="1" ht="18" customHeight="1" x14ac:dyDescent="0.3"/>
    <row r="237" s="8" customFormat="1" ht="18" customHeight="1" x14ac:dyDescent="0.3"/>
    <row r="238" s="8" customFormat="1" ht="18" customHeight="1" x14ac:dyDescent="0.3"/>
    <row r="239" s="8" customFormat="1" ht="18" customHeight="1" x14ac:dyDescent="0.3"/>
    <row r="240" s="8" customFormat="1" ht="18" customHeight="1" x14ac:dyDescent="0.3"/>
    <row r="241" s="8" customFormat="1" ht="18" customHeight="1" x14ac:dyDescent="0.3"/>
    <row r="242" s="8" customFormat="1" ht="18" customHeight="1" x14ac:dyDescent="0.3"/>
    <row r="243" s="8" customFormat="1" ht="18" customHeight="1" x14ac:dyDescent="0.3"/>
    <row r="244" s="8" customFormat="1" ht="18" customHeight="1" x14ac:dyDescent="0.3"/>
    <row r="245" s="8" customFormat="1" ht="18" customHeight="1" x14ac:dyDescent="0.3"/>
    <row r="246" s="8" customFormat="1" ht="18" customHeight="1" x14ac:dyDescent="0.3"/>
    <row r="247" s="8" customFormat="1" ht="18" customHeight="1" x14ac:dyDescent="0.3"/>
    <row r="248" s="8" customFormat="1" ht="18" customHeight="1" x14ac:dyDescent="0.3"/>
    <row r="249" s="8" customFormat="1" ht="18" customHeight="1" x14ac:dyDescent="0.3"/>
    <row r="250" s="8" customFormat="1" ht="18" customHeight="1" x14ac:dyDescent="0.3"/>
    <row r="251" s="8" customFormat="1" ht="18" customHeight="1" x14ac:dyDescent="0.3"/>
    <row r="252" s="8" customFormat="1" ht="18" customHeight="1" x14ac:dyDescent="0.3"/>
    <row r="253" s="8" customFormat="1" ht="18" customHeight="1" x14ac:dyDescent="0.3"/>
    <row r="254" s="8" customFormat="1" ht="18" customHeight="1" x14ac:dyDescent="0.3"/>
    <row r="255" s="8" customFormat="1" ht="18" customHeight="1" x14ac:dyDescent="0.3"/>
    <row r="256" s="8" customFormat="1" ht="18" customHeight="1" x14ac:dyDescent="0.3"/>
    <row r="257" s="8" customFormat="1" ht="18" customHeight="1" x14ac:dyDescent="0.3"/>
    <row r="258" s="8" customFormat="1" ht="18" customHeight="1" x14ac:dyDescent="0.3"/>
    <row r="259" s="8" customFormat="1" ht="18" customHeight="1" x14ac:dyDescent="0.3"/>
    <row r="260" s="8" customFormat="1" ht="18" customHeight="1" x14ac:dyDescent="0.3"/>
    <row r="261" s="8" customFormat="1" ht="18" customHeight="1" x14ac:dyDescent="0.3"/>
    <row r="262" s="8" customFormat="1" ht="18" customHeight="1" x14ac:dyDescent="0.3"/>
    <row r="263" s="8" customFormat="1" ht="18" customHeight="1" x14ac:dyDescent="0.3"/>
    <row r="264" s="8" customFormat="1" ht="18" customHeight="1" x14ac:dyDescent="0.3"/>
    <row r="265" s="8" customFormat="1" ht="18" customHeight="1" x14ac:dyDescent="0.3"/>
    <row r="266" s="8" customFormat="1" ht="18" customHeight="1" x14ac:dyDescent="0.3"/>
    <row r="267" s="8" customFormat="1" ht="18" customHeight="1" x14ac:dyDescent="0.3"/>
    <row r="268" s="8" customFormat="1" ht="18" customHeight="1" x14ac:dyDescent="0.3"/>
    <row r="269" s="8" customFormat="1" ht="18" customHeight="1" x14ac:dyDescent="0.3"/>
    <row r="270" s="8" customFormat="1" ht="18" customHeight="1" x14ac:dyDescent="0.3"/>
    <row r="271" s="8" customFormat="1" ht="18" customHeight="1" x14ac:dyDescent="0.3"/>
    <row r="272" s="8" customFormat="1" ht="18" customHeight="1" x14ac:dyDescent="0.3"/>
    <row r="273" s="8" customFormat="1" ht="18" customHeight="1" x14ac:dyDescent="0.3"/>
    <row r="274" s="8" customFormat="1" ht="18" customHeight="1" x14ac:dyDescent="0.3"/>
    <row r="275" s="8" customFormat="1" ht="18" customHeight="1" x14ac:dyDescent="0.3"/>
    <row r="276" s="8" customFormat="1" ht="18" customHeight="1" x14ac:dyDescent="0.3"/>
    <row r="277" s="8" customFormat="1" ht="18" customHeight="1" x14ac:dyDescent="0.3"/>
    <row r="278" s="8" customFormat="1" ht="18" customHeight="1" x14ac:dyDescent="0.3"/>
    <row r="279" s="8" customFormat="1" ht="18" customHeight="1" x14ac:dyDescent="0.3"/>
    <row r="280" s="8" customFormat="1" ht="18" customHeight="1" x14ac:dyDescent="0.3"/>
    <row r="281" s="8" customFormat="1" ht="18" customHeight="1" x14ac:dyDescent="0.3"/>
    <row r="282" s="8" customFormat="1" ht="18" customHeight="1" x14ac:dyDescent="0.3"/>
    <row r="283" s="8" customFormat="1" ht="18" customHeight="1" x14ac:dyDescent="0.3"/>
    <row r="284" s="8" customFormat="1" ht="18" customHeight="1" x14ac:dyDescent="0.3"/>
    <row r="285" s="8" customFormat="1" ht="18" customHeight="1" x14ac:dyDescent="0.3"/>
    <row r="286" s="8" customFormat="1" ht="18" customHeight="1" x14ac:dyDescent="0.3"/>
    <row r="287" s="8" customFormat="1" ht="18" customHeight="1" x14ac:dyDescent="0.3"/>
    <row r="288" s="8" customFormat="1" ht="18" customHeight="1" x14ac:dyDescent="0.3"/>
    <row r="289" s="8" customFormat="1" ht="18" customHeight="1" x14ac:dyDescent="0.3"/>
    <row r="290" s="8" customFormat="1" ht="18" customHeight="1" x14ac:dyDescent="0.3"/>
    <row r="291" s="8" customFormat="1" ht="18" customHeight="1" x14ac:dyDescent="0.3"/>
    <row r="292" s="8" customFormat="1" ht="18" customHeight="1" x14ac:dyDescent="0.3"/>
    <row r="293" s="8" customFormat="1" ht="18" customHeight="1" x14ac:dyDescent="0.3"/>
    <row r="294" s="8" customFormat="1" ht="18" customHeight="1" x14ac:dyDescent="0.3"/>
    <row r="295" s="8" customFormat="1" ht="18" customHeight="1" x14ac:dyDescent="0.3"/>
    <row r="296" s="8" customFormat="1" ht="18" customHeight="1" x14ac:dyDescent="0.3"/>
    <row r="297" s="8" customFormat="1" ht="18" customHeight="1" x14ac:dyDescent="0.3"/>
  </sheetData>
  <printOptions gridLines="1"/>
  <pageMargins left="0.78740157480314965" right="0.78740157480314965" top="0.78740157480314965" bottom="0.78740157480314965" header="0.31496062992125984" footer="0.31496062992125984"/>
  <pageSetup paperSize="9" scale="83" orientation="portrait" r:id="rId1"/>
  <headerFooter>
    <oddFooter>&amp;L&amp;"Arial,Regular"&amp;10&amp;A&amp;R&amp;"Arial,Regular"&amp;10Statistics South Africa</oddFooter>
  </headerFooter>
  <rowBreaks count="1" manualBreakCount="1">
    <brk id="52" min="20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2"/>
  <sheetViews>
    <sheetView zoomScaleNormal="100" workbookViewId="0">
      <pane xSplit="2" ySplit="2" topLeftCell="Y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9.109375" defaultRowHeight="13.2" x14ac:dyDescent="0.3"/>
  <cols>
    <col min="1" max="1" width="58" style="8" customWidth="1"/>
    <col min="2" max="19" width="12.88671875" style="8" hidden="1" customWidth="1"/>
    <col min="20" max="29" width="12.88671875" style="15" hidden="1" customWidth="1"/>
    <col min="30" max="30" width="12.88671875" style="15" customWidth="1"/>
    <col min="31" max="16384" width="9.109375" style="15"/>
  </cols>
  <sheetData>
    <row r="1" spans="1:32" s="16" customFormat="1" ht="18" customHeight="1" x14ac:dyDescent="0.3">
      <c r="A1" s="14" t="s">
        <v>14</v>
      </c>
      <c r="B1" s="14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2" ht="18" customHeight="1" x14ac:dyDescent="0.3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32" ht="18" customHeight="1" x14ac:dyDescent="0.3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32" s="16" customFormat="1" ht="18" customHeight="1" x14ac:dyDescent="0.3">
      <c r="A4" s="14" t="s">
        <v>61</v>
      </c>
      <c r="B4" s="14"/>
    </row>
    <row r="5" spans="1:32" s="16" customFormat="1" ht="18" customHeight="1" x14ac:dyDescent="0.3">
      <c r="A5" s="14" t="s">
        <v>376</v>
      </c>
      <c r="B5" s="14"/>
      <c r="C5" s="12">
        <v>1993</v>
      </c>
      <c r="D5" s="12">
        <v>1994</v>
      </c>
      <c r="E5" s="12">
        <v>1995</v>
      </c>
      <c r="F5" s="12">
        <v>1996</v>
      </c>
      <c r="G5" s="12">
        <v>1997</v>
      </c>
      <c r="H5" s="12">
        <v>1998</v>
      </c>
      <c r="I5" s="12">
        <v>1999</v>
      </c>
      <c r="J5" s="12">
        <v>2000</v>
      </c>
      <c r="K5" s="12">
        <v>2001</v>
      </c>
      <c r="L5" s="12">
        <v>2002</v>
      </c>
      <c r="M5" s="12">
        <v>2003</v>
      </c>
      <c r="N5" s="12">
        <v>2004</v>
      </c>
      <c r="O5" s="12">
        <v>2005</v>
      </c>
      <c r="P5" s="12">
        <v>2006</v>
      </c>
      <c r="Q5" s="12">
        <v>2007</v>
      </c>
      <c r="R5" s="12">
        <v>2008</v>
      </c>
      <c r="S5" s="12">
        <v>2009</v>
      </c>
      <c r="T5" s="12">
        <v>2010</v>
      </c>
      <c r="U5" s="12">
        <v>2011</v>
      </c>
      <c r="V5" s="12">
        <v>2012</v>
      </c>
      <c r="W5" s="12">
        <v>2013</v>
      </c>
      <c r="X5" s="12">
        <v>2014</v>
      </c>
      <c r="Y5" s="12">
        <v>2015</v>
      </c>
      <c r="Z5" s="12">
        <v>2016</v>
      </c>
      <c r="AA5" s="12">
        <v>2017</v>
      </c>
      <c r="AB5" s="12">
        <v>2018</v>
      </c>
      <c r="AC5" s="12">
        <v>2019</v>
      </c>
      <c r="AD5" s="12">
        <v>2020</v>
      </c>
      <c r="AE5" s="12">
        <v>2021</v>
      </c>
      <c r="AF5" s="12">
        <v>2022</v>
      </c>
    </row>
    <row r="6" spans="1:32" ht="18" customHeight="1" x14ac:dyDescent="0.3"/>
    <row r="7" spans="1:32" ht="18" customHeight="1" x14ac:dyDescent="0.3">
      <c r="A7" s="25" t="s">
        <v>0</v>
      </c>
      <c r="B7" s="8" t="s">
        <v>282</v>
      </c>
      <c r="C7" s="7">
        <v>61.959972357868253</v>
      </c>
      <c r="D7" s="7">
        <v>66.854810174139843</v>
      </c>
      <c r="E7" s="7">
        <v>53.550702949485981</v>
      </c>
      <c r="F7" s="7">
        <v>66.402871657362638</v>
      </c>
      <c r="G7" s="7">
        <v>67.00049750227889</v>
      </c>
      <c r="H7" s="7">
        <v>63.449471134658097</v>
      </c>
      <c r="I7" s="7">
        <v>67.383338345006933</v>
      </c>
      <c r="J7" s="7">
        <v>70.550355247222257</v>
      </c>
      <c r="K7" s="7">
        <v>68.22219352406394</v>
      </c>
      <c r="L7" s="7">
        <v>72.656636103128079</v>
      </c>
      <c r="M7" s="7">
        <v>73.151478374360252</v>
      </c>
      <c r="N7" s="7">
        <v>73.78017142387651</v>
      </c>
      <c r="O7" s="7">
        <v>75.853236053604007</v>
      </c>
      <c r="P7" s="7">
        <v>71.709540444663247</v>
      </c>
      <c r="Q7" s="7">
        <v>73.845883843649872</v>
      </c>
      <c r="R7" s="7">
        <v>88.180483547618479</v>
      </c>
      <c r="S7" s="7">
        <v>86.511860396987345</v>
      </c>
      <c r="T7" s="7">
        <v>86.252029447472893</v>
      </c>
      <c r="U7" s="7">
        <v>87.971920956418344</v>
      </c>
      <c r="V7" s="7">
        <v>89.523215406179133</v>
      </c>
      <c r="W7" s="7">
        <v>93.533765381386146</v>
      </c>
      <c r="X7" s="7">
        <v>103.77494806321843</v>
      </c>
      <c r="Y7" s="7">
        <v>100</v>
      </c>
      <c r="Z7" s="7">
        <v>94.848636968495043</v>
      </c>
      <c r="AA7" s="7">
        <v>112.94609766230333</v>
      </c>
      <c r="AB7" s="7">
        <v>113.50493363408218</v>
      </c>
      <c r="AC7" s="7">
        <v>106.10125471255213</v>
      </c>
      <c r="AD7" s="7">
        <f>'2. value added (constant)'!AD8/'2. value added (constant)'!Y8*100</f>
        <v>124.41336065631322</v>
      </c>
      <c r="AE7" s="7">
        <f>'2. value added (constant)'!AE8/'2. value added (constant)'!Z8*100</f>
        <v>137.69637090281037</v>
      </c>
      <c r="AF7" s="7">
        <f>'2. value added (constant)'!AF8/'2. value added (constant)'!AA8*100</f>
        <v>118.13218717611049</v>
      </c>
    </row>
    <row r="8" spans="1:32" ht="18" customHeight="1" x14ac:dyDescent="0.3">
      <c r="A8" s="25" t="s">
        <v>1</v>
      </c>
      <c r="B8" s="8" t="s">
        <v>283</v>
      </c>
      <c r="C8" s="7">
        <v>101.18777460981379</v>
      </c>
      <c r="D8" s="7">
        <v>101.69371348286285</v>
      </c>
      <c r="E8" s="7">
        <v>98.541208364894061</v>
      </c>
      <c r="F8" s="7">
        <v>97.752878697974893</v>
      </c>
      <c r="G8" s="7">
        <v>99.414677635840462</v>
      </c>
      <c r="H8" s="7">
        <v>99.315262958204656</v>
      </c>
      <c r="I8" s="7">
        <v>97.924849276789814</v>
      </c>
      <c r="J8" s="7">
        <v>96.847675934745112</v>
      </c>
      <c r="K8" s="7">
        <v>96.750828258810358</v>
      </c>
      <c r="L8" s="7">
        <v>97.718336541398457</v>
      </c>
      <c r="M8" s="7">
        <v>101.03722235431363</v>
      </c>
      <c r="N8" s="7">
        <v>102.56266806394024</v>
      </c>
      <c r="O8" s="7">
        <v>103.61516900980878</v>
      </c>
      <c r="P8" s="7">
        <v>103.00159847503325</v>
      </c>
      <c r="Q8" s="7">
        <v>102.34571434244334</v>
      </c>
      <c r="R8" s="7">
        <v>96.885461207862861</v>
      </c>
      <c r="S8" s="7">
        <v>91.915463168305976</v>
      </c>
      <c r="T8" s="7">
        <v>96.754123544081054</v>
      </c>
      <c r="U8" s="7">
        <v>96.038128978291041</v>
      </c>
      <c r="V8" s="7">
        <v>93.242542453391877</v>
      </c>
      <c r="W8" s="7">
        <v>96.931224252844942</v>
      </c>
      <c r="X8" s="7">
        <v>95.457453661993725</v>
      </c>
      <c r="Y8" s="7">
        <v>100</v>
      </c>
      <c r="Z8" s="7">
        <v>96.606043979924365</v>
      </c>
      <c r="AA8" s="7">
        <v>98.922540333730353</v>
      </c>
      <c r="AB8" s="7">
        <v>98.129705523448891</v>
      </c>
      <c r="AC8" s="7">
        <v>97.46575983709117</v>
      </c>
      <c r="AD8" s="7">
        <f>'2. value added (constant)'!AD12/'2. value added (constant)'!Y12*100</f>
        <v>85.566600623213262</v>
      </c>
      <c r="AE8" s="7">
        <f>'2. value added (constant)'!AE12/'2. value added (constant)'!Z12*100</f>
        <v>99.770608175796411</v>
      </c>
      <c r="AF8" s="7">
        <f>'2. value added (constant)'!AF12/'2. value added (constant)'!AA12*100</f>
        <v>90.69878281851345</v>
      </c>
    </row>
    <row r="9" spans="1:32" ht="18" customHeight="1" x14ac:dyDescent="0.3">
      <c r="A9" s="25" t="s">
        <v>2</v>
      </c>
      <c r="B9" s="8" t="s">
        <v>284</v>
      </c>
      <c r="C9" s="7">
        <v>60.721643144385219</v>
      </c>
      <c r="D9" s="7">
        <v>62.361127509283612</v>
      </c>
      <c r="E9" s="7">
        <v>66.414600797387024</v>
      </c>
      <c r="F9" s="7">
        <v>67.344405208550441</v>
      </c>
      <c r="G9" s="7">
        <v>69.162704149181295</v>
      </c>
      <c r="H9" s="7">
        <v>69.024378740882923</v>
      </c>
      <c r="I9" s="7">
        <v>69.438525013328231</v>
      </c>
      <c r="J9" s="7">
        <v>75.06304553940781</v>
      </c>
      <c r="K9" s="7">
        <v>77.465062996668877</v>
      </c>
      <c r="L9" s="7">
        <v>79.634084760575632</v>
      </c>
      <c r="M9" s="7">
        <v>78.436199377890574</v>
      </c>
      <c r="N9" s="7">
        <v>82.275368070595093</v>
      </c>
      <c r="O9" s="7">
        <v>87.37987064726191</v>
      </c>
      <c r="P9" s="7">
        <v>93.005547793298575</v>
      </c>
      <c r="Q9" s="7">
        <v>97.98351169944705</v>
      </c>
      <c r="R9" s="7">
        <v>100.2518908302158</v>
      </c>
      <c r="S9" s="7">
        <v>89.598155386550815</v>
      </c>
      <c r="T9" s="7">
        <v>94.89101660231259</v>
      </c>
      <c r="U9" s="7">
        <v>97.770027706535714</v>
      </c>
      <c r="V9" s="7">
        <v>99.819726871852808</v>
      </c>
      <c r="W9" s="7">
        <v>100.83636626056006</v>
      </c>
      <c r="X9" s="7">
        <v>100.18574361430632</v>
      </c>
      <c r="Y9" s="7">
        <v>100</v>
      </c>
      <c r="Z9" s="7">
        <v>100.44947316539525</v>
      </c>
      <c r="AA9" s="7">
        <v>100.26026192215554</v>
      </c>
      <c r="AB9" s="7">
        <v>101.78125386178908</v>
      </c>
      <c r="AC9" s="7">
        <v>101.07141443859598</v>
      </c>
      <c r="AD9" s="7">
        <f>'2. value added (constant)'!AD19/'2. value added (constant)'!Y19*100</f>
        <v>88.806164557887456</v>
      </c>
      <c r="AE9" s="7">
        <f>'2. value added (constant)'!AE19/'2. value added (constant)'!Z19*100</f>
        <v>94.427769185319249</v>
      </c>
      <c r="AF9" s="7">
        <f>'2. value added (constant)'!AF19/'2. value added (constant)'!AA19*100</f>
        <v>94.279013795493213</v>
      </c>
    </row>
    <row r="10" spans="1:32" ht="18" customHeight="1" x14ac:dyDescent="0.3">
      <c r="A10" s="25" t="s">
        <v>3</v>
      </c>
      <c r="B10" s="8" t="s">
        <v>285</v>
      </c>
      <c r="C10" s="7">
        <v>73.753431715430779</v>
      </c>
      <c r="D10" s="7">
        <v>78.031130754925769</v>
      </c>
      <c r="E10" s="7">
        <v>79.591753370024307</v>
      </c>
      <c r="F10" s="7">
        <v>88.187662733986912</v>
      </c>
      <c r="G10" s="7">
        <v>91.626981580612409</v>
      </c>
      <c r="H10" s="7">
        <v>85.854481741033808</v>
      </c>
      <c r="I10" s="7">
        <v>85.425209332328649</v>
      </c>
      <c r="J10" s="7">
        <v>88.073390821630795</v>
      </c>
      <c r="K10" s="7">
        <v>84.814675361230456</v>
      </c>
      <c r="L10" s="7">
        <v>87.783188998873541</v>
      </c>
      <c r="M10" s="7">
        <v>90.373290460054903</v>
      </c>
      <c r="N10" s="7">
        <v>96.505147783731616</v>
      </c>
      <c r="O10" s="7">
        <v>101.66440814969</v>
      </c>
      <c r="P10" s="7">
        <v>105.14087251280715</v>
      </c>
      <c r="Q10" s="7">
        <v>108.73144793173522</v>
      </c>
      <c r="R10" s="7">
        <v>104.88235467495176</v>
      </c>
      <c r="S10" s="7">
        <v>103.04168659210742</v>
      </c>
      <c r="T10" s="7">
        <v>105.53101542718453</v>
      </c>
      <c r="U10" s="7">
        <v>107.14381251223833</v>
      </c>
      <c r="V10" s="7">
        <v>106.76395756443262</v>
      </c>
      <c r="W10" s="7">
        <v>106.07428410388377</v>
      </c>
      <c r="X10" s="7">
        <v>104.79816848288411</v>
      </c>
      <c r="Y10" s="7">
        <v>100</v>
      </c>
      <c r="Z10" s="7">
        <v>96.396304083003287</v>
      </c>
      <c r="AA10" s="7">
        <v>96.683424047943802</v>
      </c>
      <c r="AB10" s="7">
        <v>97.564348685281118</v>
      </c>
      <c r="AC10" s="7">
        <v>94.312720429476187</v>
      </c>
      <c r="AD10" s="7">
        <f>'2. value added (constant)'!AD30/'2. value added (constant)'!Y30*100</f>
        <v>88.907088263336647</v>
      </c>
      <c r="AE10" s="7">
        <f>'2. value added (constant)'!AE30/'2. value added (constant)'!Z30*100</f>
        <v>94.397239263693479</v>
      </c>
      <c r="AF10" s="7">
        <f>'2. value added (constant)'!AF30/'2. value added (constant)'!AA30*100</f>
        <v>91.514987856383584</v>
      </c>
    </row>
    <row r="11" spans="1:32" ht="18" customHeight="1" x14ac:dyDescent="0.3">
      <c r="A11" s="25" t="s">
        <v>4</v>
      </c>
      <c r="B11" s="8" t="s">
        <v>286</v>
      </c>
      <c r="C11" s="7">
        <v>36.769169312270947</v>
      </c>
      <c r="D11" s="7">
        <v>37.834970167146928</v>
      </c>
      <c r="E11" s="7">
        <v>39.177688982344435</v>
      </c>
      <c r="F11" s="7">
        <v>39.967500767234931</v>
      </c>
      <c r="G11" s="7">
        <v>41.343471359684607</v>
      </c>
      <c r="H11" s="7">
        <v>38.906532107724942</v>
      </c>
      <c r="I11" s="7">
        <v>38.378432585038652</v>
      </c>
      <c r="J11" s="7">
        <v>40.546521170903461</v>
      </c>
      <c r="K11" s="7">
        <v>42.543697547608019</v>
      </c>
      <c r="L11" s="7">
        <v>45.015203313779871</v>
      </c>
      <c r="M11" s="7">
        <v>48.475667427188704</v>
      </c>
      <c r="N11" s="7">
        <v>52.89105996940863</v>
      </c>
      <c r="O11" s="7">
        <v>59.19635105803772</v>
      </c>
      <c r="P11" s="7">
        <v>65.374216005844772</v>
      </c>
      <c r="Q11" s="7">
        <v>75.520031575048861</v>
      </c>
      <c r="R11" s="7">
        <v>82.977048864544855</v>
      </c>
      <c r="S11" s="7">
        <v>90.066387621159549</v>
      </c>
      <c r="T11" s="7">
        <v>90.725655037935297</v>
      </c>
      <c r="U11" s="7">
        <v>91.112356492680732</v>
      </c>
      <c r="V11" s="7">
        <v>93.459958125685091</v>
      </c>
      <c r="W11" s="7">
        <v>97.725846724779259</v>
      </c>
      <c r="X11" s="7">
        <v>99.05827860987921</v>
      </c>
      <c r="Y11" s="7">
        <v>100</v>
      </c>
      <c r="Z11" s="7">
        <v>101.40717650625312</v>
      </c>
      <c r="AA11" s="7">
        <v>95.609138604492145</v>
      </c>
      <c r="AB11" s="7">
        <v>94.168858322055442</v>
      </c>
      <c r="AC11" s="7">
        <v>91.000101465623359</v>
      </c>
      <c r="AD11" s="7">
        <f>'2. value added (constant)'!AD33/'2. value added (constant)'!Y33*100</f>
        <v>75.000254500979111</v>
      </c>
      <c r="AE11" s="7">
        <f>'2. value added (constant)'!AE33/'2. value added (constant)'!Z33*100</f>
        <v>72.070541587393336</v>
      </c>
      <c r="AF11" s="7">
        <f>'2. value added (constant)'!AF33/'2. value added (constant)'!AA33*100</f>
        <v>74.835290894228635</v>
      </c>
    </row>
    <row r="12" spans="1:32" ht="18" customHeight="1" x14ac:dyDescent="0.3">
      <c r="A12" s="1" t="s">
        <v>35</v>
      </c>
      <c r="B12" s="8" t="s">
        <v>287</v>
      </c>
      <c r="C12" s="7">
        <v>46.907299365523514</v>
      </c>
      <c r="D12" s="7">
        <v>48.079981849661607</v>
      </c>
      <c r="E12" s="7">
        <v>50.916700778791643</v>
      </c>
      <c r="F12" s="7">
        <v>52.800618707606915</v>
      </c>
      <c r="G12" s="7">
        <v>53.011821182437366</v>
      </c>
      <c r="H12" s="7">
        <v>53.700974857809044</v>
      </c>
      <c r="I12" s="7">
        <v>57.782248947002522</v>
      </c>
      <c r="J12" s="7">
        <v>62.46261111170972</v>
      </c>
      <c r="K12" s="7">
        <v>63.649400722832198</v>
      </c>
      <c r="L12" s="7">
        <v>65.113336939457341</v>
      </c>
      <c r="M12" s="7">
        <v>66.84910265772946</v>
      </c>
      <c r="N12" s="7">
        <v>70.457468744702595</v>
      </c>
      <c r="O12" s="7">
        <v>75.422346569703251</v>
      </c>
      <c r="P12" s="7">
        <v>79.917933369179977</v>
      </c>
      <c r="Q12" s="7">
        <v>84.392221026052667</v>
      </c>
      <c r="R12" s="7">
        <v>85.87154875271338</v>
      </c>
      <c r="S12" s="7">
        <v>84.912086139522941</v>
      </c>
      <c r="T12" s="7">
        <v>88.671084191897293</v>
      </c>
      <c r="U12" s="7">
        <v>92.287801402138982</v>
      </c>
      <c r="V12" s="7">
        <v>95.934906947316918</v>
      </c>
      <c r="W12" s="7">
        <v>97.856340518108254</v>
      </c>
      <c r="X12" s="7">
        <v>98.865694810338766</v>
      </c>
      <c r="Y12" s="7">
        <v>100</v>
      </c>
      <c r="Z12" s="7">
        <v>101.574053770438</v>
      </c>
      <c r="AA12" s="7">
        <v>100.21079060174812</v>
      </c>
      <c r="AB12" s="7">
        <v>101.22232626180934</v>
      </c>
      <c r="AC12" s="7">
        <v>100.79203660735523</v>
      </c>
      <c r="AD12" s="7">
        <f>'2. value added (constant)'!AD35/'2. value added (constant)'!Y35*100</f>
        <v>88.457368672080335</v>
      </c>
      <c r="AE12" s="7">
        <f>'2. value added (constant)'!AE35/'2. value added (constant)'!Z35*100</f>
        <v>92.89486673289214</v>
      </c>
      <c r="AF12" s="7">
        <f>'2. value added (constant)'!AF35/'2. value added (constant)'!AA35*100</f>
        <v>97.618086650711362</v>
      </c>
    </row>
    <row r="13" spans="1:32" ht="18" customHeight="1" x14ac:dyDescent="0.3">
      <c r="A13" s="25" t="s">
        <v>5</v>
      </c>
      <c r="B13" s="8" t="s">
        <v>288</v>
      </c>
      <c r="C13" s="7">
        <v>34.170527218548486</v>
      </c>
      <c r="D13" s="7">
        <v>35.742371470601718</v>
      </c>
      <c r="E13" s="7">
        <v>39.531062846485511</v>
      </c>
      <c r="F13" s="7">
        <v>41.94245768012113</v>
      </c>
      <c r="G13" s="7">
        <v>45.130084463810334</v>
      </c>
      <c r="H13" s="7">
        <v>47.612239109319901</v>
      </c>
      <c r="I13" s="7">
        <v>50.08807554300455</v>
      </c>
      <c r="J13" s="7">
        <v>54.245385813073888</v>
      </c>
      <c r="K13" s="7">
        <v>57.445863576045262</v>
      </c>
      <c r="L13" s="7">
        <v>62.615991297889337</v>
      </c>
      <c r="M13" s="7">
        <v>66.590756074043128</v>
      </c>
      <c r="N13" s="7">
        <v>69.84523314998124</v>
      </c>
      <c r="O13" s="7">
        <v>73.543061542421071</v>
      </c>
      <c r="P13" s="7">
        <v>77.305431087501006</v>
      </c>
      <c r="Q13" s="7">
        <v>83.111768100596649</v>
      </c>
      <c r="R13" s="7">
        <v>86.02081045241367</v>
      </c>
      <c r="S13" s="7">
        <v>85.859471139333053</v>
      </c>
      <c r="T13" s="7">
        <v>87.300124973448874</v>
      </c>
      <c r="U13" s="7">
        <v>90.321631305703505</v>
      </c>
      <c r="V13" s="7">
        <v>92.507532964479097</v>
      </c>
      <c r="W13" s="7">
        <v>95.147591580846608</v>
      </c>
      <c r="X13" s="7">
        <v>97.662774836884068</v>
      </c>
      <c r="Y13" s="7">
        <v>100</v>
      </c>
      <c r="Z13" s="7">
        <v>101.50996575790072</v>
      </c>
      <c r="AA13" s="7">
        <v>102.56842953809264</v>
      </c>
      <c r="AB13" s="7">
        <v>105.55619763401553</v>
      </c>
      <c r="AC13" s="7">
        <v>104.96497171798747</v>
      </c>
      <c r="AD13" s="7">
        <f>'2. value added (constant)'!AD40/'2. value added (constant)'!Y40*100</f>
        <v>88.709312483170621</v>
      </c>
      <c r="AE13" s="7">
        <f>'2. value added (constant)'!AE40/'2. value added (constant)'!Z40*100</f>
        <v>92.803143662192198</v>
      </c>
      <c r="AF13" s="7">
        <f>'2. value added (constant)'!AF40/'2. value added (constant)'!AA40*100</f>
        <v>99.491715747270931</v>
      </c>
    </row>
    <row r="14" spans="1:32" ht="18" customHeight="1" x14ac:dyDescent="0.3">
      <c r="A14" s="25" t="s">
        <v>6</v>
      </c>
      <c r="B14" s="8" t="s">
        <v>289</v>
      </c>
      <c r="C14" s="7">
        <v>37.86838258160833</v>
      </c>
      <c r="D14" s="7">
        <v>39.251970493410255</v>
      </c>
      <c r="E14" s="7">
        <v>40.628652092442344</v>
      </c>
      <c r="F14" s="7">
        <v>43.385456820102249</v>
      </c>
      <c r="G14" s="7">
        <v>45.427214013511588</v>
      </c>
      <c r="H14" s="7">
        <v>46.472973939050341</v>
      </c>
      <c r="I14" s="7">
        <v>48.848001417366341</v>
      </c>
      <c r="J14" s="7">
        <v>50.401479972590522</v>
      </c>
      <c r="K14" s="7">
        <v>54.518037694244015</v>
      </c>
      <c r="L14" s="7">
        <v>57.939778494811101</v>
      </c>
      <c r="M14" s="7">
        <v>60.720441393857719</v>
      </c>
      <c r="N14" s="7">
        <v>65.003983061639772</v>
      </c>
      <c r="O14" s="7">
        <v>68.715137898346129</v>
      </c>
      <c r="P14" s="7">
        <v>75.342058924310336</v>
      </c>
      <c r="Q14" s="7">
        <v>80.806992527903589</v>
      </c>
      <c r="R14" s="7">
        <v>85.315530518710091</v>
      </c>
      <c r="S14" s="7">
        <v>86.21547903818535</v>
      </c>
      <c r="T14" s="7">
        <v>87.284434040713535</v>
      </c>
      <c r="U14" s="7">
        <v>90.998423794514338</v>
      </c>
      <c r="V14" s="7">
        <v>93.70600113920743</v>
      </c>
      <c r="W14" s="7">
        <v>96.150994079259462</v>
      </c>
      <c r="X14" s="7">
        <v>98.371034773532244</v>
      </c>
      <c r="Y14" s="7">
        <v>100</v>
      </c>
      <c r="Z14" s="7">
        <v>101.76665279787616</v>
      </c>
      <c r="AA14" s="7">
        <v>104.28434222908385</v>
      </c>
      <c r="AB14" s="7">
        <v>107.8976367496571</v>
      </c>
      <c r="AC14" s="7">
        <v>110.23538569889702</v>
      </c>
      <c r="AD14" s="7">
        <f>'2. value added (constant)'!AD43/'2. value added (constant)'!Y43*100</f>
        <v>110.84110187324197</v>
      </c>
      <c r="AE14" s="7">
        <f>'2. value added (constant)'!AE43/'2. value added (constant)'!Z43*100</f>
        <v>111.68809688827564</v>
      </c>
      <c r="AF14" s="7">
        <f>'2. value added (constant)'!AF43/'2. value added (constant)'!AA43*100</f>
        <v>112.9736956825494</v>
      </c>
    </row>
    <row r="15" spans="1:32" ht="18" customHeight="1" x14ac:dyDescent="0.3">
      <c r="A15" s="25" t="s">
        <v>7</v>
      </c>
      <c r="B15" s="8" t="s">
        <v>290</v>
      </c>
      <c r="C15" s="7">
        <v>65.876479768426648</v>
      </c>
      <c r="D15" s="7">
        <v>66.533036675602432</v>
      </c>
      <c r="E15" s="7">
        <v>67.093309636880278</v>
      </c>
      <c r="F15" s="7">
        <v>68.388992736946392</v>
      </c>
      <c r="G15" s="7">
        <v>68.928514847774039</v>
      </c>
      <c r="H15" s="7">
        <v>68.41274802848794</v>
      </c>
      <c r="I15" s="7">
        <v>67.828847545535737</v>
      </c>
      <c r="J15" s="7">
        <v>67.200536308478277</v>
      </c>
      <c r="K15" s="7">
        <v>66.572729739081083</v>
      </c>
      <c r="L15" s="7">
        <v>67.049640819590351</v>
      </c>
      <c r="M15" s="7">
        <v>68.905087116012211</v>
      </c>
      <c r="N15" s="7">
        <v>70.223532203418529</v>
      </c>
      <c r="O15" s="7">
        <v>73.248791205523105</v>
      </c>
      <c r="P15" s="7">
        <v>74.713300414114173</v>
      </c>
      <c r="Q15" s="7">
        <v>77.401091831201086</v>
      </c>
      <c r="R15" s="7">
        <v>81.128291013505375</v>
      </c>
      <c r="S15" s="7">
        <v>83.68435234359201</v>
      </c>
      <c r="T15" s="7">
        <v>85.054567913616268</v>
      </c>
      <c r="U15" s="7">
        <v>88.696676394087405</v>
      </c>
      <c r="V15" s="7">
        <v>91.099443702441079</v>
      </c>
      <c r="W15" s="7">
        <v>94.653741140181168</v>
      </c>
      <c r="X15" s="7">
        <v>97.574577061655134</v>
      </c>
      <c r="Y15" s="7">
        <v>100</v>
      </c>
      <c r="Z15" s="7">
        <v>101.92291678215449</v>
      </c>
      <c r="AA15" s="7">
        <v>103.35123474108059</v>
      </c>
      <c r="AB15" s="7">
        <v>105.34531850348417</v>
      </c>
      <c r="AC15" s="7">
        <v>106.66850126785606</v>
      </c>
      <c r="AD15" s="7">
        <f>'2. value added (constant)'!AD47/'2. value added (constant)'!Y47*100</f>
        <v>107.78547113865677</v>
      </c>
      <c r="AE15" s="7">
        <f>'2. value added (constant)'!AE47/'2. value added (constant)'!Z47*100</f>
        <v>104.85974300740932</v>
      </c>
      <c r="AF15" s="7">
        <f>'2. value added (constant)'!AF47/'2. value added (constant)'!AA47*100</f>
        <v>103.46502815635883</v>
      </c>
    </row>
    <row r="16" spans="1:32" ht="18" customHeight="1" x14ac:dyDescent="0.3">
      <c r="A16" s="25" t="s">
        <v>8</v>
      </c>
      <c r="B16" s="8" t="s">
        <v>291</v>
      </c>
      <c r="C16" s="7">
        <v>51.628657900413209</v>
      </c>
      <c r="D16" s="7">
        <v>54.143459789041671</v>
      </c>
      <c r="E16" s="7">
        <v>57.130579718716248</v>
      </c>
      <c r="F16" s="7">
        <v>58.649225032517485</v>
      </c>
      <c r="G16" s="7">
        <v>58.630036316076747</v>
      </c>
      <c r="H16" s="7">
        <v>62.271677245649784</v>
      </c>
      <c r="I16" s="7">
        <v>64.681053069918889</v>
      </c>
      <c r="J16" s="7">
        <v>67.797407846347582</v>
      </c>
      <c r="K16" s="7">
        <v>69.321674523344115</v>
      </c>
      <c r="L16" s="7">
        <v>71.029589073719393</v>
      </c>
      <c r="M16" s="7">
        <v>74.977368266307579</v>
      </c>
      <c r="N16" s="7">
        <v>76.287028347658264</v>
      </c>
      <c r="O16" s="7">
        <v>79.183588241866346</v>
      </c>
      <c r="P16" s="7">
        <v>83.317835100172459</v>
      </c>
      <c r="Q16" s="7">
        <v>87.908024418923986</v>
      </c>
      <c r="R16" s="7">
        <v>91.214627573886091</v>
      </c>
      <c r="S16" s="7">
        <v>90.480339860834519</v>
      </c>
      <c r="T16" s="7">
        <v>90.814227383261255</v>
      </c>
      <c r="U16" s="7">
        <v>93.054675871581466</v>
      </c>
      <c r="V16" s="7">
        <v>95.038794226587868</v>
      </c>
      <c r="W16" s="7">
        <v>97.519663664002778</v>
      </c>
      <c r="X16" s="7">
        <v>99.142793595640228</v>
      </c>
      <c r="Y16" s="7">
        <v>100</v>
      </c>
      <c r="Z16" s="7">
        <v>101.23868915301499</v>
      </c>
      <c r="AA16" s="7">
        <v>102.57596553538542</v>
      </c>
      <c r="AB16" s="7">
        <v>103.2046232647416</v>
      </c>
      <c r="AC16" s="7">
        <v>104.5546521991876</v>
      </c>
      <c r="AD16" s="7">
        <f>'2. value added (constant)'!AD51/'2. value added (constant)'!Y51*100</f>
        <v>102.39645106968143</v>
      </c>
      <c r="AE16" s="7">
        <f>'2. value added (constant)'!AE51/'2. value added (constant)'!Z51*100</f>
        <v>106.79721094745712</v>
      </c>
      <c r="AF16" s="7">
        <f>'2. value added (constant)'!AF51/'2. value added (constant)'!AA51*100</f>
        <v>108.39600916955148</v>
      </c>
    </row>
    <row r="17" spans="1:32" s="16" customFormat="1" ht="18" customHeight="1" x14ac:dyDescent="0.3">
      <c r="A17" s="26" t="s">
        <v>59</v>
      </c>
      <c r="B17" s="14" t="s">
        <v>292</v>
      </c>
      <c r="C17" s="11">
        <v>52.144073956739803</v>
      </c>
      <c r="D17" s="11">
        <v>53.708396175441997</v>
      </c>
      <c r="E17" s="11">
        <v>55.319648060705248</v>
      </c>
      <c r="F17" s="11">
        <v>57.643073279254878</v>
      </c>
      <c r="G17" s="11">
        <v>59.1417931845155</v>
      </c>
      <c r="H17" s="11">
        <v>59.55578573680711</v>
      </c>
      <c r="I17" s="11">
        <v>61.163791951700894</v>
      </c>
      <c r="J17" s="11">
        <v>63.854998797575732</v>
      </c>
      <c r="K17" s="11">
        <v>65.706793762705431</v>
      </c>
      <c r="L17" s="11">
        <v>68.20392808206104</v>
      </c>
      <c r="M17" s="11">
        <v>70.237407476180707</v>
      </c>
      <c r="N17" s="11">
        <v>73.396459492852856</v>
      </c>
      <c r="O17" s="11">
        <v>77.295594593401802</v>
      </c>
      <c r="P17" s="11">
        <v>81.567083300379466</v>
      </c>
      <c r="Q17" s="11">
        <v>85.980711926941495</v>
      </c>
      <c r="R17" s="11">
        <v>88.806755234510632</v>
      </c>
      <c r="S17" s="11">
        <v>87.536183287090324</v>
      </c>
      <c r="T17" s="11">
        <v>90.093124738287813</v>
      </c>
      <c r="U17" s="11">
        <v>92.875759719435024</v>
      </c>
      <c r="V17" s="11">
        <v>94.985046300636185</v>
      </c>
      <c r="W17" s="11">
        <v>97.368549563009338</v>
      </c>
      <c r="X17" s="11">
        <v>98.863487714394367</v>
      </c>
      <c r="Y17" s="11">
        <v>100</v>
      </c>
      <c r="Z17" s="11">
        <v>100.82596439779429</v>
      </c>
      <c r="AA17" s="11">
        <v>101.99624230086381</v>
      </c>
      <c r="AB17" s="11">
        <v>103.66919643008718</v>
      </c>
      <c r="AC17" s="11">
        <v>103.89646405963543</v>
      </c>
      <c r="AD17" s="11">
        <f>'2. value added (constant)'!AD53/'2. value added (constant)'!Y53*100</f>
        <v>97.883786225169871</v>
      </c>
      <c r="AE17" s="11">
        <f>'2. value added (constant)'!AE53/'2. value added (constant)'!Z53*100</f>
        <v>101.47562538233832</v>
      </c>
      <c r="AF17" s="11">
        <f>'2. value added (constant)'!AF53/'2. value added (constant)'!AA53*100</f>
        <v>102.44230861346718</v>
      </c>
    </row>
    <row r="18" spans="1:32" ht="18" customHeight="1" x14ac:dyDescent="0.3">
      <c r="A18" s="25" t="s">
        <v>46</v>
      </c>
      <c r="B18" s="8" t="s">
        <v>293</v>
      </c>
      <c r="C18" s="7">
        <v>53.819470440486775</v>
      </c>
      <c r="D18" s="7">
        <v>56.924760600564795</v>
      </c>
      <c r="E18" s="7">
        <v>59.642028485511631</v>
      </c>
      <c r="F18" s="7">
        <v>62.550527978708445</v>
      </c>
      <c r="G18" s="7">
        <v>64.393911829493959</v>
      </c>
      <c r="H18" s="7">
        <v>63.69430127022374</v>
      </c>
      <c r="I18" s="7">
        <v>63.410197514723201</v>
      </c>
      <c r="J18" s="7">
        <v>64.4673277697635</v>
      </c>
      <c r="K18" s="7">
        <v>65.423883830478573</v>
      </c>
      <c r="L18" s="7">
        <v>67.218802756811797</v>
      </c>
      <c r="M18" s="7">
        <v>69.028021529974069</v>
      </c>
      <c r="N18" s="7">
        <v>72.484426552073799</v>
      </c>
      <c r="O18" s="7">
        <v>76.106330034745397</v>
      </c>
      <c r="P18" s="7">
        <v>80.840365842778013</v>
      </c>
      <c r="Q18" s="7">
        <v>84.830177101107836</v>
      </c>
      <c r="R18" s="7">
        <v>86.787398956268163</v>
      </c>
      <c r="S18" s="7">
        <v>84.621082178091072</v>
      </c>
      <c r="T18" s="7">
        <v>88.103663168624209</v>
      </c>
      <c r="U18" s="7">
        <v>91.609921574682403</v>
      </c>
      <c r="V18" s="7">
        <v>94.851706717942278</v>
      </c>
      <c r="W18" s="7">
        <v>96.986483668401604</v>
      </c>
      <c r="X18" s="7">
        <v>97.242857251603795</v>
      </c>
      <c r="Y18" s="7">
        <v>100</v>
      </c>
      <c r="Z18" s="7">
        <v>99.132541517835833</v>
      </c>
      <c r="AA18" s="7">
        <v>100.21628237296683</v>
      </c>
      <c r="AB18" s="7">
        <v>101.01840373950975</v>
      </c>
      <c r="AC18" s="7">
        <v>101.63306219754642</v>
      </c>
      <c r="AD18" s="7">
        <f>'2. value added (constant)'!AD54/'2. value added (constant)'!Y54*100</f>
        <v>91.686533915224004</v>
      </c>
      <c r="AE18" s="7">
        <f>'2. value added (constant)'!AE54/'2. value added (constant)'!Z54*100</f>
        <v>99.548477940948132</v>
      </c>
      <c r="AF18" s="7">
        <f>'2. value added (constant)'!AF54/'2. value added (constant)'!AA54*100</f>
        <v>99.989666119255816</v>
      </c>
    </row>
    <row r="19" spans="1:32" ht="18" customHeight="1" x14ac:dyDescent="0.3">
      <c r="A19" s="25" t="s">
        <v>60</v>
      </c>
      <c r="B19" s="8" t="s">
        <v>294</v>
      </c>
      <c r="C19" s="7">
        <v>47.03569592647758</v>
      </c>
      <c r="D19" s="7">
        <v>49.032548345203139</v>
      </c>
      <c r="E19" s="7">
        <v>53.63486202770963</v>
      </c>
      <c r="F19" s="7">
        <v>57.051443956828116</v>
      </c>
      <c r="G19" s="7">
        <v>57.830363095972714</v>
      </c>
      <c r="H19" s="7">
        <v>54.609137092427261</v>
      </c>
      <c r="I19" s="7">
        <v>54.839556902077604</v>
      </c>
      <c r="J19" s="7">
        <v>59.189983090804546</v>
      </c>
      <c r="K19" s="7">
        <v>62.479905683562443</v>
      </c>
      <c r="L19" s="7">
        <v>65.079642231575804</v>
      </c>
      <c r="M19" s="7">
        <v>68.380656461133725</v>
      </c>
      <c r="N19" s="7">
        <v>74.334003064820124</v>
      </c>
      <c r="O19" s="7">
        <v>83.562960471845514</v>
      </c>
      <c r="P19" s="7">
        <v>87.066085819272999</v>
      </c>
      <c r="Q19" s="7">
        <v>92.081242902074706</v>
      </c>
      <c r="R19" s="7">
        <v>89.716415822007278</v>
      </c>
      <c r="S19" s="7">
        <v>83.064160596269474</v>
      </c>
      <c r="T19" s="7">
        <v>90.950006168438264</v>
      </c>
      <c r="U19" s="7">
        <v>97.159883006721003</v>
      </c>
      <c r="V19" s="7">
        <v>100.21369246811953</v>
      </c>
      <c r="W19" s="7">
        <v>101.75782336119461</v>
      </c>
      <c r="X19" s="7">
        <v>100.30545861310705</v>
      </c>
      <c r="Y19" s="7">
        <v>100</v>
      </c>
      <c r="Z19" s="7">
        <v>96.238396659727727</v>
      </c>
      <c r="AA19" s="7">
        <v>95.628475115071637</v>
      </c>
      <c r="AB19" s="7">
        <v>96.721279264417063</v>
      </c>
      <c r="AC19" s="7">
        <v>96.033431422777696</v>
      </c>
      <c r="AD19" s="7">
        <f>'2. value added (constant)'!AD55/'2. value added (constant)'!Y55*100</f>
        <v>83.232788020101296</v>
      </c>
      <c r="AE19" s="7">
        <f>'2. value added (constant)'!AE55/'2. value added (constant)'!Z55*100</f>
        <v>75.164107703620289</v>
      </c>
      <c r="AF19" s="7">
        <f>'2. value added (constant)'!AF55/'2. value added (constant)'!AA55*100</f>
        <v>81.312616013738023</v>
      </c>
    </row>
    <row r="20" spans="1:32" s="16" customFormat="1" ht="18" customHeight="1" x14ac:dyDescent="0.3">
      <c r="A20" s="26" t="s">
        <v>9</v>
      </c>
      <c r="B20" s="14" t="s">
        <v>295</v>
      </c>
      <c r="C20" s="11">
        <v>52.369700285970389</v>
      </c>
      <c r="D20" s="11">
        <v>54.04553069512145</v>
      </c>
      <c r="E20" s="11">
        <v>55.720942146670197</v>
      </c>
      <c r="F20" s="11">
        <v>58.116942658977003</v>
      </c>
      <c r="G20" s="11">
        <v>59.627983168110411</v>
      </c>
      <c r="H20" s="11">
        <v>59.926123083950969</v>
      </c>
      <c r="I20" s="11">
        <v>61.364350037965785</v>
      </c>
      <c r="J20" s="11">
        <v>63.941652739560375</v>
      </c>
      <c r="K20" s="11">
        <v>65.668077363528482</v>
      </c>
      <c r="L20" s="11">
        <v>68.098042089515928</v>
      </c>
      <c r="M20" s="11">
        <v>70.106304742218811</v>
      </c>
      <c r="N20" s="11">
        <v>73.299338390149515</v>
      </c>
      <c r="O20" s="11">
        <v>77.167382573838012</v>
      </c>
      <c r="P20" s="11">
        <v>81.491693341857328</v>
      </c>
      <c r="Q20" s="11">
        <v>85.860034420125956</v>
      </c>
      <c r="R20" s="11">
        <v>88.599865798353363</v>
      </c>
      <c r="S20" s="11">
        <v>87.237120889365798</v>
      </c>
      <c r="T20" s="11">
        <v>89.888896338326674</v>
      </c>
      <c r="U20" s="11">
        <v>92.737076607278837</v>
      </c>
      <c r="V20" s="11">
        <v>94.959272469287157</v>
      </c>
      <c r="W20" s="11">
        <v>97.319454808056975</v>
      </c>
      <c r="X20" s="11">
        <v>98.695383002330914</v>
      </c>
      <c r="Y20" s="11">
        <v>100</v>
      </c>
      <c r="Z20" s="11">
        <v>100.66455230785689</v>
      </c>
      <c r="AA20" s="11">
        <v>101.83019442219164</v>
      </c>
      <c r="AB20" s="11">
        <v>103.41598561255516</v>
      </c>
      <c r="AC20" s="11">
        <v>103.68476968277713</v>
      </c>
      <c r="AD20" s="11">
        <f>'2. value added (constant)'!AD56/'2. value added (constant)'!Y56*100</f>
        <v>97.288086327473536</v>
      </c>
      <c r="AE20" s="11">
        <f>'2. value added (constant)'!AE56/'2. value added (constant)'!Z56*100</f>
        <v>101.341504836499</v>
      </c>
      <c r="AF20" s="11">
        <f>'2. value added (constant)'!AF56/'2. value added (constant)'!AA56*100</f>
        <v>102.24332795697832</v>
      </c>
    </row>
    <row r="21" spans="1:32" ht="18" customHeight="1" x14ac:dyDescent="0.3">
      <c r="A21" s="26"/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1"/>
      <c r="U21" s="11"/>
      <c r="V21" s="11"/>
      <c r="W21" s="11"/>
      <c r="X21" s="26"/>
      <c r="Y21" s="26"/>
      <c r="Z21" s="26"/>
      <c r="AA21" s="26"/>
      <c r="AB21" s="26"/>
      <c r="AC21" s="26"/>
      <c r="AD21" s="26"/>
    </row>
    <row r="22" spans="1:32" ht="18" customHeight="1" x14ac:dyDescent="0.3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7"/>
      <c r="U22" s="17"/>
      <c r="V22" s="17"/>
      <c r="W22" s="17"/>
    </row>
    <row r="23" spans="1:32" ht="18" customHeight="1" x14ac:dyDescent="0.3">
      <c r="A23" s="14" t="s">
        <v>62</v>
      </c>
      <c r="B23" s="1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32" s="16" customFormat="1" ht="18" customHeight="1" x14ac:dyDescent="0.3">
      <c r="A24" s="14" t="s">
        <v>376</v>
      </c>
      <c r="B24" s="14"/>
      <c r="C24" s="12">
        <v>1993</v>
      </c>
      <c r="D24" s="12">
        <v>1994</v>
      </c>
      <c r="E24" s="12">
        <v>1995</v>
      </c>
      <c r="F24" s="12">
        <v>1996</v>
      </c>
      <c r="G24" s="12">
        <v>1997</v>
      </c>
      <c r="H24" s="12">
        <v>1998</v>
      </c>
      <c r="I24" s="12">
        <v>1999</v>
      </c>
      <c r="J24" s="12">
        <v>2000</v>
      </c>
      <c r="K24" s="12">
        <v>2001</v>
      </c>
      <c r="L24" s="12">
        <v>2002</v>
      </c>
      <c r="M24" s="12">
        <v>2003</v>
      </c>
      <c r="N24" s="12">
        <v>2004</v>
      </c>
      <c r="O24" s="12">
        <v>2005</v>
      </c>
      <c r="P24" s="12">
        <v>2006</v>
      </c>
      <c r="Q24" s="12">
        <v>2007</v>
      </c>
      <c r="R24" s="12">
        <v>2008</v>
      </c>
      <c r="S24" s="12">
        <v>2009</v>
      </c>
      <c r="T24" s="12">
        <v>2010</v>
      </c>
      <c r="U24" s="12">
        <v>2011</v>
      </c>
      <c r="V24" s="12">
        <v>2012</v>
      </c>
      <c r="W24" s="12">
        <v>2013</v>
      </c>
      <c r="X24" s="12">
        <v>2014</v>
      </c>
      <c r="Y24" s="12">
        <v>2015</v>
      </c>
      <c r="Z24" s="12">
        <v>2016</v>
      </c>
      <c r="AA24" s="12">
        <v>2017</v>
      </c>
      <c r="AB24" s="12">
        <v>2018</v>
      </c>
      <c r="AC24" s="12">
        <v>2019</v>
      </c>
      <c r="AD24" s="12">
        <v>2020</v>
      </c>
      <c r="AE24" s="12">
        <v>2021</v>
      </c>
      <c r="AF24" s="12">
        <v>2022</v>
      </c>
    </row>
    <row r="25" spans="1:32" ht="18" customHeight="1" x14ac:dyDescent="0.3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32" ht="18" customHeight="1" x14ac:dyDescent="0.3">
      <c r="A26" s="25" t="s">
        <v>0</v>
      </c>
      <c r="B26" s="8" t="s">
        <v>296</v>
      </c>
      <c r="C26" s="7">
        <v>26.903116828907734</v>
      </c>
      <c r="D26" s="7">
        <v>31.004178408109979</v>
      </c>
      <c r="E26" s="7">
        <v>36.766284753359514</v>
      </c>
      <c r="F26" s="7">
        <v>36.563046939789409</v>
      </c>
      <c r="G26" s="7">
        <v>38.431228832651556</v>
      </c>
      <c r="H26" s="7">
        <v>40.951299388307724</v>
      </c>
      <c r="I26" s="7">
        <v>39.594044419602668</v>
      </c>
      <c r="J26" s="7">
        <v>39.521802572176398</v>
      </c>
      <c r="K26" s="7">
        <v>48.66947041035251</v>
      </c>
      <c r="L26" s="7">
        <v>56.072314499410993</v>
      </c>
      <c r="M26" s="7">
        <v>54.7516867397797</v>
      </c>
      <c r="N26" s="7">
        <v>54.692967334184161</v>
      </c>
      <c r="O26" s="7">
        <v>51.13129797434032</v>
      </c>
      <c r="P26" s="7">
        <v>59.58874327196294</v>
      </c>
      <c r="Q26" s="7">
        <v>75.805767488689995</v>
      </c>
      <c r="R26" s="7">
        <v>77.146035002733754</v>
      </c>
      <c r="S26" s="7">
        <v>78.474240373089089</v>
      </c>
      <c r="T26" s="7">
        <v>75.609556685040715</v>
      </c>
      <c r="U26" s="7">
        <v>78.269732552533895</v>
      </c>
      <c r="V26" s="7">
        <v>79.736329505405948</v>
      </c>
      <c r="W26" s="7">
        <v>80.69699285209272</v>
      </c>
      <c r="X26" s="7">
        <v>85.742730967708241</v>
      </c>
      <c r="Y26" s="7">
        <v>99.999980212114309</v>
      </c>
      <c r="Z26" s="7">
        <v>122.6667241155955</v>
      </c>
      <c r="AA26" s="7">
        <v>113.53242273614742</v>
      </c>
      <c r="AB26" s="7">
        <v>108.16156465720495</v>
      </c>
      <c r="AC26" s="7">
        <f>'1. value added (current)'!AC8/'2. value added (constant)'!AC8*100</f>
        <v>104.69956959105686</v>
      </c>
      <c r="AD26" s="7">
        <f>'1. value added (current)'!AD8/'2. value added (constant)'!AD8*100</f>
        <v>116.74503792346475</v>
      </c>
      <c r="AE26" s="7">
        <f>'1. value added (current)'!AE8/'2. value added (constant)'!AE8*100</f>
        <v>118.27615029109062</v>
      </c>
      <c r="AF26" s="7">
        <f>'1. value added (current)'!AF8/'2. value added (constant)'!AF8*100</f>
        <v>131.83216480563374</v>
      </c>
    </row>
    <row r="27" spans="1:32" ht="18" customHeight="1" x14ac:dyDescent="0.3">
      <c r="A27" s="25" t="s">
        <v>1</v>
      </c>
      <c r="B27" s="8" t="s">
        <v>297</v>
      </c>
      <c r="C27" s="7">
        <v>10.714131434218995</v>
      </c>
      <c r="D27" s="7">
        <v>11.325412782005513</v>
      </c>
      <c r="E27" s="7">
        <v>12.329859451636095</v>
      </c>
      <c r="F27" s="7">
        <v>14.083403185682775</v>
      </c>
      <c r="G27" s="7">
        <v>14.495323776639109</v>
      </c>
      <c r="H27" s="7">
        <v>16.684658898849982</v>
      </c>
      <c r="I27" s="7">
        <v>19.366465246981786</v>
      </c>
      <c r="J27" s="7">
        <v>24.384637421967902</v>
      </c>
      <c r="K27" s="7">
        <v>29.577422371332091</v>
      </c>
      <c r="L27" s="7">
        <v>35.245200634293468</v>
      </c>
      <c r="M27" s="7">
        <v>31.566022420988276</v>
      </c>
      <c r="N27" s="7">
        <v>32.951858384116676</v>
      </c>
      <c r="O27" s="7">
        <v>38.117132795617145</v>
      </c>
      <c r="P27" s="7">
        <v>48.035764341973511</v>
      </c>
      <c r="Q27" s="7">
        <v>57.321132687990037</v>
      </c>
      <c r="R27" s="7">
        <v>74.982289063949764</v>
      </c>
      <c r="S27" s="7">
        <v>80.039751815895073</v>
      </c>
      <c r="T27" s="7">
        <v>87.012680491321859</v>
      </c>
      <c r="U27" s="7">
        <v>98.900933034767093</v>
      </c>
      <c r="V27" s="7">
        <v>103.06315491454951</v>
      </c>
      <c r="W27" s="7">
        <v>107.87801438189611</v>
      </c>
      <c r="X27" s="7">
        <v>109.96907803781531</v>
      </c>
      <c r="Y27" s="7">
        <v>100.00004498897755</v>
      </c>
      <c r="Z27" s="7">
        <v>114.30447842089819</v>
      </c>
      <c r="AA27" s="7">
        <v>119.02504693841465</v>
      </c>
      <c r="AB27" s="7">
        <v>128.60968116453651</v>
      </c>
      <c r="AC27" s="7">
        <f>'1. value added (current)'!AC12/'2. value added (constant)'!AC12*100</f>
        <v>141.64321548163747</v>
      </c>
      <c r="AD27" s="7">
        <f>'1. value added (current)'!AD12/'2. value added (constant)'!AD12*100</f>
        <v>180.2341040986677</v>
      </c>
      <c r="AE27" s="7">
        <f>'1. value added (current)'!AE12/'2. value added (constant)'!AE12*100</f>
        <v>217.38276714188379</v>
      </c>
      <c r="AF27" s="7">
        <f>'1. value added (current)'!AF12/'2. value added (constant)'!AF12*100</f>
        <v>238.97177496615365</v>
      </c>
    </row>
    <row r="28" spans="1:32" ht="18" customHeight="1" x14ac:dyDescent="0.3">
      <c r="A28" s="25" t="s">
        <v>2</v>
      </c>
      <c r="B28" s="8" t="s">
        <v>298</v>
      </c>
      <c r="C28" s="7">
        <v>30.613653371997611</v>
      </c>
      <c r="D28" s="7">
        <v>33.195014130405504</v>
      </c>
      <c r="E28" s="7">
        <v>36.009265026554388</v>
      </c>
      <c r="F28" s="7">
        <v>38.166003730985558</v>
      </c>
      <c r="G28" s="7">
        <v>40.511783747318972</v>
      </c>
      <c r="H28" s="7">
        <v>42.793765982023473</v>
      </c>
      <c r="I28" s="7">
        <v>44.628963607317431</v>
      </c>
      <c r="J28" s="7">
        <v>48.089867389137389</v>
      </c>
      <c r="K28" s="7">
        <v>51.776764459202631</v>
      </c>
      <c r="L28" s="7">
        <v>58.887618086421298</v>
      </c>
      <c r="M28" s="7">
        <v>63.529310182530061</v>
      </c>
      <c r="N28" s="7">
        <v>65.290173355923201</v>
      </c>
      <c r="O28" s="7">
        <v>65.990165983091671</v>
      </c>
      <c r="P28" s="7">
        <v>62.347295501909592</v>
      </c>
      <c r="Q28" s="7">
        <v>66.82878271233902</v>
      </c>
      <c r="R28" s="7">
        <v>73.477186873277503</v>
      </c>
      <c r="S28" s="7">
        <v>81.758204989207201</v>
      </c>
      <c r="T28" s="7">
        <v>80.647325567413503</v>
      </c>
      <c r="U28" s="7">
        <v>79.08985171812995</v>
      </c>
      <c r="V28" s="7">
        <v>80.59042460970619</v>
      </c>
      <c r="W28" s="7">
        <v>85.736024208776428</v>
      </c>
      <c r="X28" s="7">
        <v>93.058783093327705</v>
      </c>
      <c r="Y28" s="7">
        <v>99.999994490092888</v>
      </c>
      <c r="Z28" s="7">
        <v>106.88748402598864</v>
      </c>
      <c r="AA28" s="7">
        <v>114.52442373138932</v>
      </c>
      <c r="AB28" s="7">
        <v>118.61425021603367</v>
      </c>
      <c r="AC28" s="7">
        <f>'1. value added (current)'!AC19/'2. value added (constant)'!AC19*100</f>
        <v>124.71820507228118</v>
      </c>
      <c r="AD28" s="7">
        <f>'1. value added (current)'!AD19/'2. value added (constant)'!AD19*100</f>
        <v>132.71763746837559</v>
      </c>
      <c r="AE28" s="7">
        <f>'1. value added (current)'!AE19/'2. value added (constant)'!AE19*100</f>
        <v>142.81344887712044</v>
      </c>
      <c r="AF28" s="7">
        <f>'1. value added (current)'!AF19/'2. value added (constant)'!AF19*100</f>
        <v>158.61168019382066</v>
      </c>
    </row>
    <row r="29" spans="1:32" ht="18" customHeight="1" x14ac:dyDescent="0.3">
      <c r="A29" s="25" t="s">
        <v>3</v>
      </c>
      <c r="B29" s="8" t="s">
        <v>299</v>
      </c>
      <c r="C29" s="7">
        <v>13.244645396860049</v>
      </c>
      <c r="D29" s="7">
        <v>14.363774610417874</v>
      </c>
      <c r="E29" s="7">
        <v>15.342605754730695</v>
      </c>
      <c r="F29" s="7">
        <v>14.803091459330892</v>
      </c>
      <c r="G29" s="7">
        <v>15.256007250372274</v>
      </c>
      <c r="H29" s="7">
        <v>16.730677264908795</v>
      </c>
      <c r="I29" s="7">
        <v>17.422604292607438</v>
      </c>
      <c r="J29" s="7">
        <v>18.167796063376606</v>
      </c>
      <c r="K29" s="7">
        <v>19.060191243631198</v>
      </c>
      <c r="L29" s="7">
        <v>21.385405985229557</v>
      </c>
      <c r="M29" s="7">
        <v>20.044735116283057</v>
      </c>
      <c r="N29" s="7">
        <v>20.356063172728696</v>
      </c>
      <c r="O29" s="7">
        <v>20.11772658600621</v>
      </c>
      <c r="P29" s="7">
        <v>21.123208126168944</v>
      </c>
      <c r="Q29" s="7">
        <v>22.040904755093099</v>
      </c>
      <c r="R29" s="7">
        <v>25.929888171458593</v>
      </c>
      <c r="S29" s="7">
        <v>37.344537244059609</v>
      </c>
      <c r="T29" s="7">
        <v>46.320337277226706</v>
      </c>
      <c r="U29" s="7">
        <v>58.111360591825623</v>
      </c>
      <c r="V29" s="7">
        <v>71.244425816177284</v>
      </c>
      <c r="W29" s="7">
        <v>78.992423705628937</v>
      </c>
      <c r="X29" s="7">
        <v>87.148041698512372</v>
      </c>
      <c r="Y29" s="7">
        <v>99.999995891369849</v>
      </c>
      <c r="Z29" s="7">
        <v>114.34781878448179</v>
      </c>
      <c r="AA29" s="7">
        <v>122.90542754787852</v>
      </c>
      <c r="AB29" s="7">
        <v>128.74753738800212</v>
      </c>
      <c r="AC29" s="7">
        <f>'1. value added (current)'!AC30/'2. value added (constant)'!AC30*100</f>
        <v>140.31621486820697</v>
      </c>
      <c r="AD29" s="7">
        <f>'1. value added (current)'!AD30/'2. value added (constant)'!AD30*100</f>
        <v>154.36528192808507</v>
      </c>
      <c r="AE29" s="7">
        <f>'1. value added (current)'!AE30/'2. value added (constant)'!AE30*100</f>
        <v>169.90294968531552</v>
      </c>
      <c r="AF29" s="7">
        <f>'1. value added (current)'!AF30/'2. value added (constant)'!AF30*100</f>
        <v>195.08892670955709</v>
      </c>
    </row>
    <row r="30" spans="1:32" ht="18" customHeight="1" x14ac:dyDescent="0.3">
      <c r="A30" s="25" t="s">
        <v>4</v>
      </c>
      <c r="B30" s="8" t="s">
        <v>300</v>
      </c>
      <c r="C30" s="7">
        <v>26.28609263705869</v>
      </c>
      <c r="D30" s="7">
        <v>28.605353000566879</v>
      </c>
      <c r="E30" s="7">
        <v>31.568218881188287</v>
      </c>
      <c r="F30" s="7">
        <v>34.597591994681835</v>
      </c>
      <c r="G30" s="7">
        <v>37.613114867296368</v>
      </c>
      <c r="H30" s="7">
        <v>40.225348310241152</v>
      </c>
      <c r="I30" s="7">
        <v>41.349938412759954</v>
      </c>
      <c r="J30" s="7">
        <v>40.836585519043872</v>
      </c>
      <c r="K30" s="7">
        <v>41.33834306993068</v>
      </c>
      <c r="L30" s="7">
        <v>41.111439392367046</v>
      </c>
      <c r="M30" s="7">
        <v>42.532782299309979</v>
      </c>
      <c r="N30" s="7">
        <v>46.656287373880964</v>
      </c>
      <c r="O30" s="7">
        <v>49.935393677167667</v>
      </c>
      <c r="P30" s="7">
        <v>52.233301589340861</v>
      </c>
      <c r="Q30" s="7">
        <v>60.417847240270774</v>
      </c>
      <c r="R30" s="7">
        <v>77.879974281409687</v>
      </c>
      <c r="S30" s="7">
        <v>73.911314389365799</v>
      </c>
      <c r="T30" s="7">
        <v>73.143961520449935</v>
      </c>
      <c r="U30" s="7">
        <v>79.229569516170045</v>
      </c>
      <c r="V30" s="7">
        <v>84.667085458206884</v>
      </c>
      <c r="W30" s="7">
        <v>91.489436563727168</v>
      </c>
      <c r="X30" s="7">
        <v>95.441255376871908</v>
      </c>
      <c r="Y30" s="7">
        <v>99.999993182358295</v>
      </c>
      <c r="Z30" s="7">
        <v>102.83843443876788</v>
      </c>
      <c r="AA30" s="7">
        <v>108.6035354301748</v>
      </c>
      <c r="AB30" s="7">
        <v>112.78762238490141</v>
      </c>
      <c r="AC30" s="7">
        <f>'1. value added (current)'!AC33/'2. value added (constant)'!AC33*100</f>
        <v>118.35601637642783</v>
      </c>
      <c r="AD30" s="7">
        <f>'1. value added (current)'!AD33/'2. value added (constant)'!AD33*100</f>
        <v>119.71265139790323</v>
      </c>
      <c r="AE30" s="7">
        <f>'1. value added (current)'!AE33/'2. value added (constant)'!AE33*100</f>
        <v>126.40889416324781</v>
      </c>
      <c r="AF30" s="7">
        <f>'1. value added (current)'!AF33/'2. value added (constant)'!AF33*100</f>
        <v>136.55496701840565</v>
      </c>
    </row>
    <row r="31" spans="1:32" ht="18" customHeight="1" x14ac:dyDescent="0.3">
      <c r="A31" s="1" t="s">
        <v>35</v>
      </c>
      <c r="B31" s="8" t="s">
        <v>301</v>
      </c>
      <c r="C31" s="7">
        <v>23.184627743258236</v>
      </c>
      <c r="D31" s="7">
        <v>24.942143486041044</v>
      </c>
      <c r="E31" s="7">
        <v>27.212727294794085</v>
      </c>
      <c r="F31" s="7">
        <v>29.162498748619619</v>
      </c>
      <c r="G31" s="7">
        <v>31.320702212986713</v>
      </c>
      <c r="H31" s="7">
        <v>32.822169313714298</v>
      </c>
      <c r="I31" s="7">
        <v>34.36572403709431</v>
      </c>
      <c r="J31" s="7">
        <v>37.58736357507442</v>
      </c>
      <c r="K31" s="7">
        <v>39.27055635000162</v>
      </c>
      <c r="L31" s="7">
        <v>43.836083023996139</v>
      </c>
      <c r="M31" s="7">
        <v>47.190361764660693</v>
      </c>
      <c r="N31" s="7">
        <v>50.108227699152764</v>
      </c>
      <c r="O31" s="7">
        <v>50.909872836946015</v>
      </c>
      <c r="P31" s="7">
        <v>53.771672704425931</v>
      </c>
      <c r="Q31" s="7">
        <v>57.182506930251542</v>
      </c>
      <c r="R31" s="7">
        <v>64.693438829850365</v>
      </c>
      <c r="S31" s="7">
        <v>69.790772016085469</v>
      </c>
      <c r="T31" s="7">
        <v>78.43421998965745</v>
      </c>
      <c r="U31" s="7">
        <v>81.912890409839534</v>
      </c>
      <c r="V31" s="7">
        <v>85.376979529738833</v>
      </c>
      <c r="W31" s="7">
        <v>90.586992134404255</v>
      </c>
      <c r="X31" s="7">
        <v>96.046428577295345</v>
      </c>
      <c r="Y31" s="7">
        <v>99.999984565594048</v>
      </c>
      <c r="Z31" s="7">
        <v>105.35280439432026</v>
      </c>
      <c r="AA31" s="7">
        <v>113.48668303827549</v>
      </c>
      <c r="AB31" s="7">
        <v>119.14898042841288</v>
      </c>
      <c r="AC31" s="7">
        <f>'1. value added (current)'!AC35/'2. value added (constant)'!AC35*100</f>
        <v>125.20826438520977</v>
      </c>
      <c r="AD31" s="7">
        <f>'1. value added (current)'!AD35/'2. value added (constant)'!AD35*100</f>
        <v>134.08146877343012</v>
      </c>
      <c r="AE31" s="7">
        <f>'1. value added (current)'!AE35/'2. value added (constant)'!AE35*100</f>
        <v>144.54403567943677</v>
      </c>
      <c r="AF31" s="7">
        <f>'1. value added (current)'!AF35/'2. value added (constant)'!AF35*100</f>
        <v>151.02619148968549</v>
      </c>
    </row>
    <row r="32" spans="1:32" ht="18" customHeight="1" x14ac:dyDescent="0.3">
      <c r="A32" s="25" t="s">
        <v>5</v>
      </c>
      <c r="B32" s="8" t="s">
        <v>302</v>
      </c>
      <c r="C32" s="7">
        <v>30.459006610806043</v>
      </c>
      <c r="D32" s="7">
        <v>33.249390561269216</v>
      </c>
      <c r="E32" s="7">
        <v>35.871828635306706</v>
      </c>
      <c r="F32" s="7">
        <v>39.661010022703117</v>
      </c>
      <c r="G32" s="7">
        <v>41.737261648507499</v>
      </c>
      <c r="H32" s="7">
        <v>44.217979355113343</v>
      </c>
      <c r="I32" s="7">
        <v>46.653769160755679</v>
      </c>
      <c r="J32" s="7">
        <v>50.04588217667294</v>
      </c>
      <c r="K32" s="7">
        <v>52.113231820640173</v>
      </c>
      <c r="L32" s="7">
        <v>52.069507607189358</v>
      </c>
      <c r="M32" s="7">
        <v>57.431011330914259</v>
      </c>
      <c r="N32" s="7">
        <v>60.489581690220781</v>
      </c>
      <c r="O32" s="7">
        <v>63.30653969918751</v>
      </c>
      <c r="P32" s="7">
        <v>71.731171377283516</v>
      </c>
      <c r="Q32" s="7">
        <v>71.030212578833698</v>
      </c>
      <c r="R32" s="7">
        <v>70.125492681271268</v>
      </c>
      <c r="S32" s="7">
        <v>73.024162323062001</v>
      </c>
      <c r="T32" s="7">
        <v>74.633838138784739</v>
      </c>
      <c r="U32" s="7">
        <v>79.248413394423622</v>
      </c>
      <c r="V32" s="7">
        <v>85.336887851131564</v>
      </c>
      <c r="W32" s="7">
        <v>92.707205105588315</v>
      </c>
      <c r="X32" s="7">
        <v>96.129578451544333</v>
      </c>
      <c r="Y32" s="7">
        <v>99.999991149503131</v>
      </c>
      <c r="Z32" s="7">
        <v>102.78852934152508</v>
      </c>
      <c r="AA32" s="7">
        <v>107.63005363237306</v>
      </c>
      <c r="AB32" s="7">
        <v>106.74884280834758</v>
      </c>
      <c r="AC32" s="7">
        <f>'1. value added (current)'!AC40/'2. value added (constant)'!AC40*100</f>
        <v>110.39933935286382</v>
      </c>
      <c r="AD32" s="7">
        <f>'1. value added (current)'!AD40/'2. value added (constant)'!AD40*100</f>
        <v>117.04858857953759</v>
      </c>
      <c r="AE32" s="7">
        <f>'1. value added (current)'!AE40/'2. value added (constant)'!AE40*100</f>
        <v>120.07104559420161</v>
      </c>
      <c r="AF32" s="7">
        <f>'1. value added (current)'!AF40/'2. value added (constant)'!AF40*100</f>
        <v>124.93329715231339</v>
      </c>
    </row>
    <row r="33" spans="1:32" ht="18" customHeight="1" x14ac:dyDescent="0.3">
      <c r="A33" s="25" t="s">
        <v>6</v>
      </c>
      <c r="B33" s="8" t="s">
        <v>303</v>
      </c>
      <c r="C33" s="7">
        <v>23.278645288983938</v>
      </c>
      <c r="D33" s="7">
        <v>25.264686916647683</v>
      </c>
      <c r="E33" s="7">
        <v>28.361107425440764</v>
      </c>
      <c r="F33" s="7">
        <v>30.049578386761215</v>
      </c>
      <c r="G33" s="7">
        <v>33.103755632133733</v>
      </c>
      <c r="H33" s="7">
        <v>36.29623048026496</v>
      </c>
      <c r="I33" s="7">
        <v>38.978928702987744</v>
      </c>
      <c r="J33" s="7">
        <v>41.80639449487353</v>
      </c>
      <c r="K33" s="7">
        <v>44.213131986583221</v>
      </c>
      <c r="L33" s="7">
        <v>52.421093834941921</v>
      </c>
      <c r="M33" s="7">
        <v>56.61963661645936</v>
      </c>
      <c r="N33" s="7">
        <v>59.014043385030703</v>
      </c>
      <c r="O33" s="7">
        <v>63.888360166130497</v>
      </c>
      <c r="P33" s="7">
        <v>66.350200605989002</v>
      </c>
      <c r="Q33" s="7">
        <v>72.18597881184003</v>
      </c>
      <c r="R33" s="7">
        <v>72.010688918751697</v>
      </c>
      <c r="S33" s="7">
        <v>80.098643756807334</v>
      </c>
      <c r="T33" s="7">
        <v>85.087874734979408</v>
      </c>
      <c r="U33" s="7">
        <v>87.232727362444578</v>
      </c>
      <c r="V33" s="7">
        <v>88.335229416885639</v>
      </c>
      <c r="W33" s="7">
        <v>91.655971205144255</v>
      </c>
      <c r="X33" s="7">
        <v>94.966059274150055</v>
      </c>
      <c r="Y33" s="7">
        <v>99.999995168610994</v>
      </c>
      <c r="Z33" s="7">
        <v>105.77139469900303</v>
      </c>
      <c r="AA33" s="7">
        <v>111.11506092576687</v>
      </c>
      <c r="AB33" s="7">
        <v>114.52091338200094</v>
      </c>
      <c r="AC33" s="7">
        <f>'1. value added (current)'!AC43/'2. value added (constant)'!AC43*100</f>
        <v>118.68969513615342</v>
      </c>
      <c r="AD33" s="7">
        <f>'1. value added (current)'!AD43/'2. value added (constant)'!AD43*100</f>
        <v>119.86274502451575</v>
      </c>
      <c r="AE33" s="7">
        <f>'1. value added (current)'!AE43/'2. value added (constant)'!AE43*100</f>
        <v>125.3940508750653</v>
      </c>
      <c r="AF33" s="7">
        <f>'1. value added (current)'!AF43/'2. value added (constant)'!AF43*100</f>
        <v>128.66845452335903</v>
      </c>
    </row>
    <row r="34" spans="1:32" ht="18" customHeight="1" x14ac:dyDescent="0.3">
      <c r="A34" s="25" t="s">
        <v>7</v>
      </c>
      <c r="B34" s="8" t="s">
        <v>304</v>
      </c>
      <c r="C34" s="7">
        <v>15.659548182830067</v>
      </c>
      <c r="D34" s="7">
        <v>17.677775640587143</v>
      </c>
      <c r="E34" s="7">
        <v>19.835790875522417</v>
      </c>
      <c r="F34" s="7">
        <v>23.038573113449626</v>
      </c>
      <c r="G34" s="7">
        <v>25.518470646131806</v>
      </c>
      <c r="H34" s="7">
        <v>26.802700135343276</v>
      </c>
      <c r="I34" s="7">
        <v>29.06037587751409</v>
      </c>
      <c r="J34" s="7">
        <v>31.91872795012166</v>
      </c>
      <c r="K34" s="7">
        <v>34.796379744069625</v>
      </c>
      <c r="L34" s="7">
        <v>38.582009600952972</v>
      </c>
      <c r="M34" s="7">
        <v>41.349829138587431</v>
      </c>
      <c r="N34" s="7">
        <v>43.927081509137885</v>
      </c>
      <c r="O34" s="7">
        <v>46.180698999994299</v>
      </c>
      <c r="P34" s="7">
        <v>49.634555229551047</v>
      </c>
      <c r="Q34" s="7">
        <v>54.010725527667105</v>
      </c>
      <c r="R34" s="7">
        <v>59.81689931326548</v>
      </c>
      <c r="S34" s="7">
        <v>67.116024208558173</v>
      </c>
      <c r="T34" s="7">
        <v>73.734006983911797</v>
      </c>
      <c r="U34" s="7">
        <v>77.488554948208659</v>
      </c>
      <c r="V34" s="7">
        <v>81.972884192483392</v>
      </c>
      <c r="W34" s="7">
        <v>87.721089438844743</v>
      </c>
      <c r="X34" s="7">
        <v>94.089260725429298</v>
      </c>
      <c r="Y34" s="7">
        <v>100.00000000000003</v>
      </c>
      <c r="Z34" s="7">
        <v>106.98629411225471</v>
      </c>
      <c r="AA34" s="7">
        <v>112.82911049309028</v>
      </c>
      <c r="AB34" s="7">
        <v>117.93756881890754</v>
      </c>
      <c r="AC34" s="7">
        <f>'1. value added (current)'!AC47/'2. value added (constant)'!AC47*100</f>
        <v>122.86577558932537</v>
      </c>
      <c r="AD34" s="7">
        <f>'1. value added (current)'!AD47/'2. value added (constant)'!AD47*100</f>
        <v>125.92286724121291</v>
      </c>
      <c r="AE34" s="7">
        <f>'1. value added (current)'!AE47/'2. value added (constant)'!AE47*100</f>
        <v>127.2388953147213</v>
      </c>
      <c r="AF34" s="7">
        <f>'1. value added (current)'!AF47/'2. value added (constant)'!AF47*100</f>
        <v>135.59902195784116</v>
      </c>
    </row>
    <row r="35" spans="1:32" ht="18" customHeight="1" x14ac:dyDescent="0.3">
      <c r="A35" s="25" t="s">
        <v>8</v>
      </c>
      <c r="B35" s="8" t="s">
        <v>305</v>
      </c>
      <c r="C35" s="7">
        <v>18.112327230644052</v>
      </c>
      <c r="D35" s="7">
        <v>20.133720596016051</v>
      </c>
      <c r="E35" s="7">
        <v>22.183263981447045</v>
      </c>
      <c r="F35" s="7">
        <v>25.022574975215424</v>
      </c>
      <c r="G35" s="7">
        <v>28.152756805432155</v>
      </c>
      <c r="H35" s="7">
        <v>29.177950943625998</v>
      </c>
      <c r="I35" s="7">
        <v>30.959654968833551</v>
      </c>
      <c r="J35" s="7">
        <v>33.497430412631218</v>
      </c>
      <c r="K35" s="7">
        <v>35.411195248836172</v>
      </c>
      <c r="L35" s="7">
        <v>39.326918772277288</v>
      </c>
      <c r="M35" s="7">
        <v>41.85820383872732</v>
      </c>
      <c r="N35" s="7">
        <v>45.259574536619837</v>
      </c>
      <c r="O35" s="7">
        <v>48.156733506671372</v>
      </c>
      <c r="P35" s="7">
        <v>51.469318023865107</v>
      </c>
      <c r="Q35" s="7">
        <v>54.130612130658108</v>
      </c>
      <c r="R35" s="7">
        <v>58.483667194252021</v>
      </c>
      <c r="S35" s="7">
        <v>66.640156482392513</v>
      </c>
      <c r="T35" s="7">
        <v>74.719788703292664</v>
      </c>
      <c r="U35" s="7">
        <v>81.51402265788316</v>
      </c>
      <c r="V35" s="7">
        <v>86.153671281906625</v>
      </c>
      <c r="W35" s="7">
        <v>89.58094845919392</v>
      </c>
      <c r="X35" s="7">
        <v>93.322066596761744</v>
      </c>
      <c r="Y35" s="7">
        <v>99.999997697757124</v>
      </c>
      <c r="Z35" s="7">
        <v>106.65529279754587</v>
      </c>
      <c r="AA35" s="7">
        <v>114.7985989841516</v>
      </c>
      <c r="AB35" s="7">
        <v>119.38785802177128</v>
      </c>
      <c r="AC35" s="7">
        <f>'1. value added (current)'!AC51/'2. value added (constant)'!AC51*100</f>
        <v>123.7953157684659</v>
      </c>
      <c r="AD35" s="7">
        <f>'1. value added (current)'!AD51/'2. value added (constant)'!AD51*100</f>
        <v>130.20088360129401</v>
      </c>
      <c r="AE35" s="7">
        <f>'1. value added (current)'!AE51/'2. value added (constant)'!AE51*100</f>
        <v>134.39394108053509</v>
      </c>
      <c r="AF35" s="7">
        <f>'1. value added (current)'!AF51/'2. value added (constant)'!AF51*100</f>
        <v>134.47698659964377</v>
      </c>
    </row>
    <row r="36" spans="1:32" s="16" customFormat="1" ht="18" customHeight="1" x14ac:dyDescent="0.3">
      <c r="A36" s="26" t="s">
        <v>59</v>
      </c>
      <c r="B36" s="14" t="s">
        <v>306</v>
      </c>
      <c r="C36" s="11">
        <v>21.466746143329036</v>
      </c>
      <c r="D36" s="11">
        <v>23.526333849951477</v>
      </c>
      <c r="E36" s="11">
        <v>26.111422851720789</v>
      </c>
      <c r="F36" s="11">
        <v>28.290248981053541</v>
      </c>
      <c r="G36" s="11">
        <v>30.578228416316289</v>
      </c>
      <c r="H36" s="11">
        <v>32.815813195248793</v>
      </c>
      <c r="I36" s="11">
        <v>34.938101758958005</v>
      </c>
      <c r="J36" s="11">
        <v>38.119507365117251</v>
      </c>
      <c r="K36" s="11">
        <v>41.056247730103493</v>
      </c>
      <c r="L36" s="11">
        <v>46.223194003283197</v>
      </c>
      <c r="M36" s="11">
        <v>49.094296565550891</v>
      </c>
      <c r="N36" s="11">
        <v>51.592027784423109</v>
      </c>
      <c r="O36" s="11">
        <v>54.162971796004008</v>
      </c>
      <c r="P36" s="11">
        <v>57.277506378412035</v>
      </c>
      <c r="Q36" s="11">
        <v>61.967660404037602</v>
      </c>
      <c r="R36" s="11">
        <v>67.247564957399177</v>
      </c>
      <c r="S36" s="11">
        <v>73.576849549024615</v>
      </c>
      <c r="T36" s="11">
        <v>78.097541031650721</v>
      </c>
      <c r="U36" s="11">
        <v>82.072635253130812</v>
      </c>
      <c r="V36" s="11">
        <v>85.574415664813372</v>
      </c>
      <c r="W36" s="11">
        <v>90.337362906060676</v>
      </c>
      <c r="X36" s="11">
        <v>94.977435523751296</v>
      </c>
      <c r="Y36" s="11">
        <v>99.999996487399628</v>
      </c>
      <c r="Z36" s="11">
        <v>106.82986765503799</v>
      </c>
      <c r="AA36" s="11">
        <v>113.07990443110027</v>
      </c>
      <c r="AB36" s="11">
        <v>117.0002835800267</v>
      </c>
      <c r="AC36" s="11">
        <f>'1. value added (current)'!AC53/'2. value added (constant)'!AC53*100</f>
        <v>122.26992920118866</v>
      </c>
      <c r="AD36" s="11">
        <f>'1. value added (current)'!AD53/'2. value added (constant)'!AD53*100</f>
        <v>129.20799469612248</v>
      </c>
      <c r="AE36" s="11">
        <f>'1. value added (current)'!AE53/'2. value added (constant)'!AE53*100</f>
        <v>137.27801808448444</v>
      </c>
      <c r="AF36" s="11">
        <f>'1. value added (current)'!AF53/'2. value added (constant)'!AF53*100</f>
        <v>143.98925372631254</v>
      </c>
    </row>
    <row r="37" spans="1:32" ht="18" customHeight="1" x14ac:dyDescent="0.3">
      <c r="A37" s="25" t="s">
        <v>46</v>
      </c>
      <c r="B37" s="8" t="s">
        <v>307</v>
      </c>
      <c r="C37" s="7">
        <v>17.205515900612578</v>
      </c>
      <c r="D37" s="7">
        <v>18.910402644463115</v>
      </c>
      <c r="E37" s="7">
        <v>20.01555857900863</v>
      </c>
      <c r="F37" s="7">
        <v>20.676932971047773</v>
      </c>
      <c r="G37" s="7">
        <v>21.916618484595016</v>
      </c>
      <c r="H37" s="7">
        <v>26.019397608683793</v>
      </c>
      <c r="I37" s="7">
        <v>28.260951103379156</v>
      </c>
      <c r="J37" s="7">
        <v>30.313281258298147</v>
      </c>
      <c r="K37" s="7">
        <v>32.777283434850183</v>
      </c>
      <c r="L37" s="7">
        <v>36.304163561757328</v>
      </c>
      <c r="M37" s="7">
        <v>39.031036375344229</v>
      </c>
      <c r="N37" s="7">
        <v>45.268498596957691</v>
      </c>
      <c r="O37" s="7">
        <v>51.365127567912971</v>
      </c>
      <c r="P37" s="7">
        <v>56.028878767070388</v>
      </c>
      <c r="Q37" s="7">
        <v>60.335988028172757</v>
      </c>
      <c r="R37" s="7">
        <v>62.169192990802067</v>
      </c>
      <c r="S37" s="7">
        <v>62.35669418666042</v>
      </c>
      <c r="T37" s="7">
        <v>66.730291107245407</v>
      </c>
      <c r="U37" s="7">
        <v>73.026678670266833</v>
      </c>
      <c r="V37" s="7">
        <v>79.421277058891889</v>
      </c>
      <c r="W37" s="7">
        <v>86.267402300041439</v>
      </c>
      <c r="X37" s="7">
        <v>92.76777617200031</v>
      </c>
      <c r="Y37" s="7">
        <v>100.00003285460643</v>
      </c>
      <c r="Z37" s="7">
        <v>108.07379102854983</v>
      </c>
      <c r="AA37" s="7">
        <v>110.54389522572316</v>
      </c>
      <c r="AB37" s="7">
        <v>119.82417064694944</v>
      </c>
      <c r="AC37" s="7">
        <f>'1. value added (current)'!AC54/'2. value added (constant)'!AC54*100</f>
        <v>127.26040391311425</v>
      </c>
      <c r="AD37" s="7">
        <f>'1. value added (current)'!AD54/'2. value added (constant)'!AD54*100</f>
        <v>131.54082680422675</v>
      </c>
      <c r="AE37" s="7">
        <f>'1. value added (current)'!AE54/'2. value added (constant)'!AE54*100</f>
        <v>142.04363526937169</v>
      </c>
      <c r="AF37" s="7">
        <f>'1. value added (current)'!AF54/'2. value added (constant)'!AF54*100</f>
        <v>153.66243855235095</v>
      </c>
    </row>
    <row r="38" spans="1:32" ht="18" customHeight="1" x14ac:dyDescent="0.3">
      <c r="A38" s="25" t="s">
        <v>60</v>
      </c>
      <c r="B38" s="8" t="s">
        <v>308</v>
      </c>
      <c r="C38" s="7">
        <v>130.04842793442958</v>
      </c>
      <c r="D38" s="7">
        <v>126.33134248198392</v>
      </c>
      <c r="E38" s="7">
        <v>106.43224010546284</v>
      </c>
      <c r="F38" s="7">
        <v>95.596695912245139</v>
      </c>
      <c r="G38" s="7">
        <v>81.271516098339049</v>
      </c>
      <c r="H38" s="7">
        <v>122.70001619104927</v>
      </c>
      <c r="I38" s="7">
        <v>100.91734503551999</v>
      </c>
      <c r="J38" s="7">
        <v>63.54336108995868</v>
      </c>
      <c r="K38" s="7">
        <v>70.808673489344486</v>
      </c>
      <c r="L38" s="7">
        <v>63.518468341074531</v>
      </c>
      <c r="M38" s="7">
        <v>52.129559559054186</v>
      </c>
      <c r="N38" s="7">
        <v>36.144942903336904</v>
      </c>
      <c r="O38" s="7">
        <v>65.464210989801344</v>
      </c>
      <c r="P38" s="7">
        <v>68.955412861718642</v>
      </c>
      <c r="Q38" s="7">
        <v>50.873286117179319</v>
      </c>
      <c r="R38" s="7">
        <v>94.352445352418343</v>
      </c>
      <c r="S38" s="7">
        <v>86.155174830959552</v>
      </c>
      <c r="T38" s="7">
        <v>108.15205981344597</v>
      </c>
      <c r="U38" s="7">
        <v>86.625977919326033</v>
      </c>
      <c r="V38" s="7">
        <v>83.271532359177087</v>
      </c>
      <c r="W38" s="7">
        <v>92.318359998525452</v>
      </c>
      <c r="X38" s="7">
        <v>99.309503838281955</v>
      </c>
      <c r="Y38" s="7">
        <v>100</v>
      </c>
      <c r="Z38" s="7">
        <v>107.82079246666787</v>
      </c>
      <c r="AA38" s="7">
        <v>122.28331491847</v>
      </c>
      <c r="AB38" s="7">
        <v>103.53996637022496</v>
      </c>
      <c r="AC38" s="7">
        <f>'1. value added (current)'!AC55/'2. value added (constant)'!AC55*100</f>
        <v>142.7509717916175</v>
      </c>
      <c r="AD38" s="7">
        <f>'1. value added (current)'!AD55/'2. value added (constant)'!AD55*100</f>
        <v>175.29871871668595</v>
      </c>
      <c r="AE38" s="7">
        <f>'1. value added (current)'!AE55/'2. value added (constant)'!AE55*100</f>
        <v>208.88885045426093</v>
      </c>
      <c r="AF38" s="7">
        <f>'1. value added (current)'!AF55/'2. value added (constant)'!AF55*100</f>
        <v>198.19620452902973</v>
      </c>
    </row>
    <row r="39" spans="1:32" s="16" customFormat="1" ht="18" customHeight="1" x14ac:dyDescent="0.3">
      <c r="A39" s="26" t="s">
        <v>9</v>
      </c>
      <c r="B39" s="14" t="s">
        <v>309</v>
      </c>
      <c r="C39" s="11">
        <v>20.77590029025604</v>
      </c>
      <c r="D39" s="11">
        <v>22.81447049378345</v>
      </c>
      <c r="E39" s="11">
        <v>25.287175690319369</v>
      </c>
      <c r="F39" s="11">
        <v>27.31573517170856</v>
      </c>
      <c r="G39" s="11">
        <v>29.538534799511918</v>
      </c>
      <c r="H39" s="11">
        <v>31.923989586827773</v>
      </c>
      <c r="I39" s="11">
        <v>34.123180267746271</v>
      </c>
      <c r="J39" s="11">
        <v>37.256435997003834</v>
      </c>
      <c r="K39" s="11">
        <v>40.162614961275885</v>
      </c>
      <c r="L39" s="11">
        <v>45.198186718724351</v>
      </c>
      <c r="M39" s="11">
        <v>48.088955885993364</v>
      </c>
      <c r="N39" s="11">
        <v>50.994573117055083</v>
      </c>
      <c r="O39" s="11">
        <v>53.848744363141307</v>
      </c>
      <c r="P39" s="11">
        <v>57.114475244896134</v>
      </c>
      <c r="Q39" s="11">
        <v>61.824000520593103</v>
      </c>
      <c r="R39" s="11">
        <v>66.677389650871575</v>
      </c>
      <c r="S39" s="11">
        <v>72.453679809127848</v>
      </c>
      <c r="T39" s="11">
        <v>76.893954620004394</v>
      </c>
      <c r="U39" s="11">
        <v>81.153154156670851</v>
      </c>
      <c r="V39" s="11">
        <v>84.955346919539593</v>
      </c>
      <c r="W39" s="11">
        <v>89.92023203367809</v>
      </c>
      <c r="X39" s="11">
        <v>94.745842816844927</v>
      </c>
      <c r="Y39" s="11">
        <v>100.00000017586159</v>
      </c>
      <c r="Z39" s="11">
        <v>106.95217214998358</v>
      </c>
      <c r="AA39" s="11">
        <v>112.80600889111885</v>
      </c>
      <c r="AB39" s="11">
        <v>117.31009474847821</v>
      </c>
      <c r="AC39" s="11">
        <f>'1. value added (current)'!AC56/'2. value added (constant)'!AC56*100</f>
        <v>122.72283285588259</v>
      </c>
      <c r="AD39" s="11">
        <f>'1. value added (current)'!AD56/'2. value added (constant)'!AD56*100</f>
        <v>129.33931248080407</v>
      </c>
      <c r="AE39" s="11">
        <f>'1. value added (current)'!AE56/'2. value added (constant)'!AE56*100</f>
        <v>137.62794852741499</v>
      </c>
      <c r="AF39" s="11">
        <f>'1. value added (current)'!AF56/'2. value added (constant)'!AF56*100</f>
        <v>144.84098691897393</v>
      </c>
    </row>
    <row r="40" spans="1:32" ht="18" customHeight="1" x14ac:dyDescent="0.3">
      <c r="A40" s="26"/>
      <c r="B40" s="2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1"/>
      <c r="U40" s="11"/>
      <c r="V40" s="11"/>
      <c r="W40" s="11"/>
      <c r="X40" s="26"/>
      <c r="Y40" s="26"/>
      <c r="Z40" s="26"/>
      <c r="AA40" s="26"/>
      <c r="AB40" s="26"/>
      <c r="AC40" s="26"/>
      <c r="AD40" s="26"/>
    </row>
    <row r="41" spans="1:32" ht="18" customHeight="1" x14ac:dyDescent="0.3">
      <c r="A41" s="26"/>
      <c r="B41" s="2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1"/>
      <c r="U41" s="11"/>
      <c r="V41" s="11"/>
      <c r="W41" s="11"/>
      <c r="X41" s="26"/>
      <c r="Y41" s="26"/>
      <c r="Z41" s="26"/>
      <c r="AA41" s="26"/>
      <c r="AB41" s="26"/>
      <c r="AC41" s="26"/>
      <c r="AD41" s="26"/>
    </row>
    <row r="42" spans="1:32" ht="18" customHeight="1" x14ac:dyDescent="0.3">
      <c r="A42" s="14" t="s">
        <v>62</v>
      </c>
      <c r="B42" s="1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32" s="16" customFormat="1" ht="18" customHeight="1" x14ac:dyDescent="0.3">
      <c r="A43" s="16" t="s">
        <v>12</v>
      </c>
      <c r="C43" s="12">
        <v>1993</v>
      </c>
      <c r="D43" s="12">
        <v>1994</v>
      </c>
      <c r="E43" s="12">
        <v>1995</v>
      </c>
      <c r="F43" s="12">
        <v>1996</v>
      </c>
      <c r="G43" s="12">
        <v>1997</v>
      </c>
      <c r="H43" s="12">
        <v>1998</v>
      </c>
      <c r="I43" s="12">
        <v>1999</v>
      </c>
      <c r="J43" s="12">
        <v>2000</v>
      </c>
      <c r="K43" s="12">
        <v>2001</v>
      </c>
      <c r="L43" s="12">
        <v>2002</v>
      </c>
      <c r="M43" s="12">
        <v>2003</v>
      </c>
      <c r="N43" s="12">
        <v>2004</v>
      </c>
      <c r="O43" s="12">
        <v>2005</v>
      </c>
      <c r="P43" s="12">
        <v>2006</v>
      </c>
      <c r="Q43" s="12">
        <v>2007</v>
      </c>
      <c r="R43" s="12">
        <v>2008</v>
      </c>
      <c r="S43" s="12">
        <v>2009</v>
      </c>
      <c r="T43" s="12">
        <v>2010</v>
      </c>
      <c r="U43" s="12">
        <v>2011</v>
      </c>
      <c r="V43" s="12">
        <v>2012</v>
      </c>
      <c r="W43" s="12">
        <v>2013</v>
      </c>
      <c r="X43" s="12">
        <v>2014</v>
      </c>
      <c r="Y43" s="12">
        <v>2015</v>
      </c>
      <c r="Z43" s="12">
        <v>2016</v>
      </c>
      <c r="AA43" s="12">
        <v>2017</v>
      </c>
      <c r="AB43" s="12">
        <v>2018</v>
      </c>
      <c r="AC43" s="12">
        <v>2019</v>
      </c>
      <c r="AD43" s="12">
        <v>2020</v>
      </c>
      <c r="AE43" s="12">
        <v>2021</v>
      </c>
      <c r="AF43" s="12">
        <v>2022</v>
      </c>
    </row>
    <row r="44" spans="1:32" ht="18" customHeight="1" x14ac:dyDescent="0.3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32" ht="18" customHeight="1" x14ac:dyDescent="0.3">
      <c r="A45" s="25" t="s">
        <v>0</v>
      </c>
      <c r="B45" s="8" t="s">
        <v>310</v>
      </c>
      <c r="C45" s="7"/>
      <c r="D45" s="7">
        <v>15.24381581986664</v>
      </c>
      <c r="E45" s="7">
        <v>18.584934809116888</v>
      </c>
      <c r="F45" s="7">
        <v>-0.55278311347881015</v>
      </c>
      <c r="G45" s="7">
        <v>5.1094808808975785</v>
      </c>
      <c r="H45" s="7">
        <v>6.5573509674379409</v>
      </c>
      <c r="I45" s="7">
        <v>-3.3143147811631479</v>
      </c>
      <c r="J45" s="7">
        <v>-0.1824563478807022</v>
      </c>
      <c r="K45" s="7">
        <v>23.145877067399084</v>
      </c>
      <c r="L45" s="7">
        <v>15.210447178985163</v>
      </c>
      <c r="M45" s="7">
        <v>-2.3552224862149416</v>
      </c>
      <c r="N45" s="7">
        <v>-0.10724675182083843</v>
      </c>
      <c r="O45" s="7">
        <v>-6.5121157864435872</v>
      </c>
      <c r="P45" s="7">
        <v>16.540642683991507</v>
      </c>
      <c r="Q45" s="7">
        <v>27.214912290921404</v>
      </c>
      <c r="R45" s="7">
        <v>1.7680284211141668</v>
      </c>
      <c r="S45" s="7">
        <v>1.7216767787330554</v>
      </c>
      <c r="T45" s="7">
        <v>-3.6504764804716103</v>
      </c>
      <c r="U45" s="7">
        <v>3.518306394222634</v>
      </c>
      <c r="V45" s="7">
        <v>1.8737727919125007</v>
      </c>
      <c r="W45" s="7">
        <v>1.2048000612087719</v>
      </c>
      <c r="X45" s="7">
        <v>6.2526965842007343</v>
      </c>
      <c r="Y45" s="7">
        <v>16.627939282427945</v>
      </c>
      <c r="Z45" s="7">
        <v>22.666748388751444</v>
      </c>
      <c r="AA45" s="7">
        <v>-7.4464378545238787</v>
      </c>
      <c r="AB45" s="7">
        <v>-4.7306821694666894</v>
      </c>
      <c r="AC45" s="7">
        <v>-3.2007627451767604</v>
      </c>
      <c r="AD45" s="7">
        <f>AD26/AC26*100-100</f>
        <v>11.504792597960005</v>
      </c>
      <c r="AE45" s="7">
        <f>AE26/AD26*100-100</f>
        <v>1.3115010238204974</v>
      </c>
      <c r="AF45" s="7">
        <f>AF26/AE26*100-100</f>
        <v>11.461325449957812</v>
      </c>
    </row>
    <row r="46" spans="1:32" ht="18" customHeight="1" x14ac:dyDescent="0.3">
      <c r="A46" s="25" t="s">
        <v>1</v>
      </c>
      <c r="B46" s="8" t="s">
        <v>311</v>
      </c>
      <c r="C46" s="7"/>
      <c r="D46" s="7">
        <v>5.7053747337296556</v>
      </c>
      <c r="E46" s="7">
        <v>8.8689630035075311</v>
      </c>
      <c r="F46" s="7">
        <v>14.221928002707244</v>
      </c>
      <c r="G46" s="7">
        <v>2.9248654286564459</v>
      </c>
      <c r="H46" s="7">
        <v>15.103733838213657</v>
      </c>
      <c r="I46" s="7">
        <v>16.073486215032261</v>
      </c>
      <c r="J46" s="7">
        <v>25.911657656619539</v>
      </c>
      <c r="K46" s="7">
        <v>21.295313354489551</v>
      </c>
      <c r="L46" s="7">
        <v>19.162515894065436</v>
      </c>
      <c r="M46" s="7">
        <v>-10.438806268917546</v>
      </c>
      <c r="N46" s="7">
        <v>4.390277446571659</v>
      </c>
      <c r="O46" s="7">
        <v>15.675214281663145</v>
      </c>
      <c r="P46" s="7">
        <v>26.021452346743274</v>
      </c>
      <c r="Q46" s="7">
        <v>19.330114703521019</v>
      </c>
      <c r="R46" s="7">
        <v>30.810899135738993</v>
      </c>
      <c r="S46" s="7">
        <v>6.7448764435985424</v>
      </c>
      <c r="T46" s="7">
        <v>8.7118319550336594</v>
      </c>
      <c r="U46" s="7">
        <v>13.662666724341292</v>
      </c>
      <c r="V46" s="7">
        <v>4.2084758475627808</v>
      </c>
      <c r="W46" s="7">
        <v>4.6717563336176084</v>
      </c>
      <c r="X46" s="7">
        <v>1.9383594218898708</v>
      </c>
      <c r="Y46" s="7">
        <v>-9.065305653839971</v>
      </c>
      <c r="Z46" s="7">
        <v>14.304426996505185</v>
      </c>
      <c r="AA46" s="7">
        <v>4.1298193935447784</v>
      </c>
      <c r="AB46" s="7">
        <v>8.0526195726527021</v>
      </c>
      <c r="AC46" s="7">
        <v>10.134178235327809</v>
      </c>
      <c r="AD46" s="7">
        <f t="shared" ref="AD46:AF58" si="0">AD27/AC27*100-100</f>
        <v>27.245137358543744</v>
      </c>
      <c r="AE46" s="7">
        <f t="shared" si="0"/>
        <v>20.611339473732102</v>
      </c>
      <c r="AF46" s="7">
        <f t="shared" si="0"/>
        <v>9.931333614029711</v>
      </c>
    </row>
    <row r="47" spans="1:32" ht="18" customHeight="1" x14ac:dyDescent="0.3">
      <c r="A47" s="25" t="s">
        <v>2</v>
      </c>
      <c r="B47" s="8" t="s">
        <v>312</v>
      </c>
      <c r="C47" s="7"/>
      <c r="D47" s="7">
        <v>8.4320571839004117</v>
      </c>
      <c r="E47" s="7">
        <v>8.4779325144830295</v>
      </c>
      <c r="F47" s="7">
        <v>5.9893994027390534</v>
      </c>
      <c r="G47" s="7">
        <v>6.1462552717537022</v>
      </c>
      <c r="H47" s="7">
        <v>5.632885110509406</v>
      </c>
      <c r="I47" s="7">
        <v>4.2884695543385192</v>
      </c>
      <c r="J47" s="7">
        <v>7.7548378946727468</v>
      </c>
      <c r="K47" s="7">
        <v>7.6666817153628699</v>
      </c>
      <c r="L47" s="7">
        <v>13.733677068256455</v>
      </c>
      <c r="M47" s="7">
        <v>7.8822887509166719</v>
      </c>
      <c r="N47" s="7">
        <v>2.7717335011727471</v>
      </c>
      <c r="O47" s="7">
        <v>1.0721255453749876</v>
      </c>
      <c r="P47" s="7">
        <v>-5.5203232586435291</v>
      </c>
      <c r="Q47" s="7">
        <v>7.1879416329970098</v>
      </c>
      <c r="R47" s="7">
        <v>9.9484142776566671</v>
      </c>
      <c r="S47" s="7">
        <v>11.270189385736231</v>
      </c>
      <c r="T47" s="7">
        <v>-1.3587375382572873</v>
      </c>
      <c r="U47" s="7">
        <v>-1.9312157450052752</v>
      </c>
      <c r="V47" s="7">
        <v>1.8973014349858346</v>
      </c>
      <c r="W47" s="7">
        <v>6.3848771414098024</v>
      </c>
      <c r="X47" s="7">
        <v>8.5410525530313492</v>
      </c>
      <c r="Y47" s="7">
        <v>7.4589535410149352</v>
      </c>
      <c r="Z47" s="7">
        <v>6.8874899153900486</v>
      </c>
      <c r="AA47" s="7">
        <v>7.1448399922519314</v>
      </c>
      <c r="AB47" s="7">
        <v>3.5711391084899162</v>
      </c>
      <c r="AC47" s="7">
        <v>5.1460552548536924</v>
      </c>
      <c r="AD47" s="7">
        <f t="shared" si="0"/>
        <v>6.4140053903584402</v>
      </c>
      <c r="AE47" s="7">
        <f t="shared" si="0"/>
        <v>7.6069854778348684</v>
      </c>
      <c r="AF47" s="7">
        <f t="shared" si="0"/>
        <v>11.062145365800475</v>
      </c>
    </row>
    <row r="48" spans="1:32" ht="18" customHeight="1" x14ac:dyDescent="0.3">
      <c r="A48" s="25" t="s">
        <v>3</v>
      </c>
      <c r="B48" s="8" t="s">
        <v>313</v>
      </c>
      <c r="C48" s="7"/>
      <c r="D48" s="7">
        <v>8.4496729057249098</v>
      </c>
      <c r="E48" s="7">
        <v>6.8145816184200356</v>
      </c>
      <c r="F48" s="7">
        <v>-3.5164450160850294</v>
      </c>
      <c r="G48" s="7">
        <v>3.0596027342376146</v>
      </c>
      <c r="H48" s="7">
        <v>9.6661596336127644</v>
      </c>
      <c r="I48" s="7">
        <v>4.1356785307783213</v>
      </c>
      <c r="J48" s="7">
        <v>4.2771548859969073</v>
      </c>
      <c r="K48" s="7">
        <v>4.9119616773633794</v>
      </c>
      <c r="L48" s="7">
        <v>12.19932534714367</v>
      </c>
      <c r="M48" s="7">
        <v>-6.2690924356192852</v>
      </c>
      <c r="N48" s="7">
        <v>1.5531662286359449</v>
      </c>
      <c r="O48" s="7">
        <v>-1.1708383133816795</v>
      </c>
      <c r="P48" s="7">
        <v>4.9979878982058636</v>
      </c>
      <c r="Q48" s="7">
        <v>4.3444945646643873</v>
      </c>
      <c r="R48" s="7">
        <v>17.644391006530014</v>
      </c>
      <c r="S48" s="7">
        <v>44.021204399814138</v>
      </c>
      <c r="T48" s="7">
        <v>24.035108467155737</v>
      </c>
      <c r="U48" s="7">
        <v>25.455391751639823</v>
      </c>
      <c r="V48" s="7">
        <v>22.599824011346684</v>
      </c>
      <c r="W48" s="7">
        <v>10.87523381750988</v>
      </c>
      <c r="X48" s="7">
        <v>10.324557230040114</v>
      </c>
      <c r="Y48" s="7">
        <v>14.747266768562241</v>
      </c>
      <c r="Z48" s="7">
        <v>14.347823482610949</v>
      </c>
      <c r="AA48" s="7">
        <v>7.4838408413594522</v>
      </c>
      <c r="AB48" s="7">
        <v>4.7533375512222733</v>
      </c>
      <c r="AC48" s="7">
        <v>8.9855524345609155</v>
      </c>
      <c r="AD48" s="7">
        <f t="shared" si="0"/>
        <v>10.012433041379992</v>
      </c>
      <c r="AE48" s="7">
        <f t="shared" si="0"/>
        <v>10.065519631848986</v>
      </c>
      <c r="AF48" s="7">
        <f t="shared" si="0"/>
        <v>14.823743243357228</v>
      </c>
    </row>
    <row r="49" spans="1:32" ht="18" customHeight="1" x14ac:dyDescent="0.3">
      <c r="A49" s="25" t="s">
        <v>4</v>
      </c>
      <c r="B49" s="8" t="s">
        <v>314</v>
      </c>
      <c r="C49" s="7"/>
      <c r="D49" s="7">
        <v>8.8231461234312434</v>
      </c>
      <c r="E49" s="7">
        <v>10.357732276761951</v>
      </c>
      <c r="F49" s="7">
        <v>9.596275054018875</v>
      </c>
      <c r="G49" s="7">
        <v>8.7159906188790899</v>
      </c>
      <c r="H49" s="7">
        <v>6.9450069534551062</v>
      </c>
      <c r="I49" s="7">
        <v>2.7957249589122455</v>
      </c>
      <c r="J49" s="7">
        <v>-1.2414840587952796</v>
      </c>
      <c r="K49" s="7">
        <v>1.2286961422198601</v>
      </c>
      <c r="L49" s="7">
        <v>-0.54889398246996279</v>
      </c>
      <c r="M49" s="7">
        <v>3.457292977211651</v>
      </c>
      <c r="N49" s="7">
        <v>9.69488674771668</v>
      </c>
      <c r="O49" s="7">
        <v>7.0282195345067464</v>
      </c>
      <c r="P49" s="7">
        <v>4.6017618826221138</v>
      </c>
      <c r="Q49" s="7">
        <v>15.669209875487013</v>
      </c>
      <c r="R49" s="7">
        <v>28.902266199083869</v>
      </c>
      <c r="S49" s="7">
        <v>-5.0958669782088322</v>
      </c>
      <c r="T49" s="7">
        <v>-1.0382075806059134</v>
      </c>
      <c r="U49" s="7">
        <v>8.3200415580699314</v>
      </c>
      <c r="V49" s="7">
        <v>6.8629881182518488</v>
      </c>
      <c r="W49" s="7">
        <v>8.0578551494936193</v>
      </c>
      <c r="X49" s="7">
        <v>4.3194263311394394</v>
      </c>
      <c r="Y49" s="7">
        <v>4.7764855852798149</v>
      </c>
      <c r="Z49" s="7">
        <v>2.8384414499243604</v>
      </c>
      <c r="AA49" s="7">
        <v>5.605978954142472</v>
      </c>
      <c r="AB49" s="7">
        <v>3.8526249980293841</v>
      </c>
      <c r="AC49" s="7">
        <v>4.9370612428760978</v>
      </c>
      <c r="AD49" s="7">
        <f t="shared" si="0"/>
        <v>1.1462324121831386</v>
      </c>
      <c r="AE49" s="7">
        <f t="shared" si="0"/>
        <v>5.593596572418619</v>
      </c>
      <c r="AF49" s="7">
        <f t="shared" si="0"/>
        <v>8.0263915939767116</v>
      </c>
    </row>
    <row r="50" spans="1:32" ht="18" customHeight="1" x14ac:dyDescent="0.3">
      <c r="A50" s="1" t="s">
        <v>35</v>
      </c>
      <c r="B50" s="8" t="s">
        <v>315</v>
      </c>
      <c r="C50" s="7"/>
      <c r="D50" s="7">
        <v>7.5805217243303247</v>
      </c>
      <c r="E50" s="7">
        <v>9.1034028812470922</v>
      </c>
      <c r="F50" s="7">
        <v>7.1649248261806235</v>
      </c>
      <c r="G50" s="7">
        <v>7.4006122828183578</v>
      </c>
      <c r="H50" s="7">
        <v>4.7938487793706628</v>
      </c>
      <c r="I50" s="7">
        <v>4.7027809424377693</v>
      </c>
      <c r="J50" s="7">
        <v>9.374571984872702</v>
      </c>
      <c r="K50" s="7">
        <v>4.4780815008887345</v>
      </c>
      <c r="L50" s="7">
        <v>11.625826314513972</v>
      </c>
      <c r="M50" s="7">
        <v>7.6518669307848626</v>
      </c>
      <c r="N50" s="7">
        <v>6.183181957882681</v>
      </c>
      <c r="O50" s="7">
        <v>1.599827362895951</v>
      </c>
      <c r="P50" s="7">
        <v>5.6213062575223489</v>
      </c>
      <c r="Q50" s="7">
        <v>6.3431804410742529</v>
      </c>
      <c r="R50" s="7">
        <v>13.13501681337668</v>
      </c>
      <c r="S50" s="7">
        <v>7.8792119856876894</v>
      </c>
      <c r="T50" s="7">
        <v>12.384800631779555</v>
      </c>
      <c r="U50" s="7">
        <v>4.4351437684224919</v>
      </c>
      <c r="V50" s="7">
        <v>4.2289914353738709</v>
      </c>
      <c r="W50" s="7">
        <v>6.1023622917588227</v>
      </c>
      <c r="X50" s="7">
        <v>6.0267333247922608</v>
      </c>
      <c r="Y50" s="7">
        <v>4.1162967190570612</v>
      </c>
      <c r="Z50" s="7">
        <v>5.3528206549022741</v>
      </c>
      <c r="AA50" s="7">
        <v>7.7206095183867092</v>
      </c>
      <c r="AB50" s="7">
        <v>4.9893936791047793</v>
      </c>
      <c r="AC50" s="7">
        <v>5.0851609289619404</v>
      </c>
      <c r="AD50" s="7">
        <f>AD31/AC31*100-100</f>
        <v>7.0867561592591528</v>
      </c>
      <c r="AE50" s="7">
        <f t="shared" si="0"/>
        <v>7.8031416285319892</v>
      </c>
      <c r="AF50" s="7">
        <f t="shared" si="0"/>
        <v>4.4845543296055013</v>
      </c>
    </row>
    <row r="51" spans="1:32" ht="18" customHeight="1" x14ac:dyDescent="0.3">
      <c r="A51" s="25" t="s">
        <v>5</v>
      </c>
      <c r="B51" s="8" t="s">
        <v>316</v>
      </c>
      <c r="C51" s="7"/>
      <c r="D51" s="7">
        <v>9.1611127904388781</v>
      </c>
      <c r="E51" s="7">
        <v>7.8871763655489389</v>
      </c>
      <c r="F51" s="7">
        <v>10.56311186675029</v>
      </c>
      <c r="G51" s="7">
        <v>5.2349943297356276</v>
      </c>
      <c r="H51" s="7">
        <v>5.9436522872471613</v>
      </c>
      <c r="I51" s="7">
        <v>5.5085959176935262</v>
      </c>
      <c r="J51" s="7">
        <v>7.270823080186716</v>
      </c>
      <c r="K51" s="7">
        <v>4.1309085863828585</v>
      </c>
      <c r="L51" s="7">
        <v>-8.3902325615312634E-2</v>
      </c>
      <c r="M51" s="7">
        <v>10.296820481138226</v>
      </c>
      <c r="N51" s="7">
        <v>5.32564252035057</v>
      </c>
      <c r="O51" s="7">
        <v>4.6569308800859801</v>
      </c>
      <c r="P51" s="7">
        <v>13.307679930268137</v>
      </c>
      <c r="Q51" s="7">
        <v>-0.97720249786942759</v>
      </c>
      <c r="R51" s="7">
        <v>-1.2737113753648401</v>
      </c>
      <c r="S51" s="7">
        <v>4.1335462054655778</v>
      </c>
      <c r="T51" s="7">
        <v>2.2043057592382524</v>
      </c>
      <c r="U51" s="7">
        <v>6.1829531626899552</v>
      </c>
      <c r="V51" s="7">
        <v>7.6827714220665513</v>
      </c>
      <c r="W51" s="7">
        <v>8.6367307738174333</v>
      </c>
      <c r="X51" s="7">
        <v>3.6915937030548349</v>
      </c>
      <c r="Y51" s="7">
        <v>4.0262453662061546</v>
      </c>
      <c r="Z51" s="7">
        <v>2.7885384388214476</v>
      </c>
      <c r="AA51" s="7">
        <v>4.7101795520019039</v>
      </c>
      <c r="AB51" s="7">
        <v>-0.81874048584552384</v>
      </c>
      <c r="AC51" s="7">
        <v>3.4183908307016395</v>
      </c>
      <c r="AD51" s="7">
        <f t="shared" si="0"/>
        <v>6.0229067181471976</v>
      </c>
      <c r="AE51" s="7">
        <f t="shared" si="0"/>
        <v>2.5822242295644457</v>
      </c>
      <c r="AF51" s="7">
        <f t="shared" si="0"/>
        <v>4.0494788181861168</v>
      </c>
    </row>
    <row r="52" spans="1:32" ht="18" customHeight="1" x14ac:dyDescent="0.3">
      <c r="A52" s="25" t="s">
        <v>6</v>
      </c>
      <c r="B52" s="8" t="s">
        <v>317</v>
      </c>
      <c r="C52" s="7"/>
      <c r="D52" s="7">
        <v>8.5316031195491888</v>
      </c>
      <c r="E52" s="7">
        <v>12.255922739152396</v>
      </c>
      <c r="F52" s="7">
        <v>5.9534733111509013</v>
      </c>
      <c r="G52" s="7">
        <v>10.163794000910457</v>
      </c>
      <c r="H52" s="7">
        <v>9.6438448966566881</v>
      </c>
      <c r="I52" s="7">
        <v>7.3911207506284171</v>
      </c>
      <c r="J52" s="7">
        <v>7.2538314570688982</v>
      </c>
      <c r="K52" s="7">
        <v>5.7568645198638535</v>
      </c>
      <c r="L52" s="7">
        <v>18.564533837705639</v>
      </c>
      <c r="M52" s="7">
        <v>8.0092620629729225</v>
      </c>
      <c r="N52" s="7">
        <v>4.228933479017229</v>
      </c>
      <c r="O52" s="7">
        <v>8.2595878904582918</v>
      </c>
      <c r="P52" s="7">
        <v>3.8533473600776773</v>
      </c>
      <c r="Q52" s="7">
        <v>8.7954190832156627</v>
      </c>
      <c r="R52" s="7">
        <v>-0.24283094303568475</v>
      </c>
      <c r="S52" s="7">
        <v>11.23160319599377</v>
      </c>
      <c r="T52" s="7">
        <v>6.2288582479875743</v>
      </c>
      <c r="U52" s="7">
        <v>2.5207500294791316</v>
      </c>
      <c r="V52" s="7">
        <v>1.2638628732313464</v>
      </c>
      <c r="W52" s="7">
        <v>3.75924963367315</v>
      </c>
      <c r="X52" s="7">
        <v>3.6114265393545963</v>
      </c>
      <c r="Y52" s="7">
        <v>5.3007737005585085</v>
      </c>
      <c r="Z52" s="7">
        <v>5.7713998092308003</v>
      </c>
      <c r="AA52" s="7">
        <v>5.0520901629126627</v>
      </c>
      <c r="AB52" s="7">
        <v>3.0651582493478742</v>
      </c>
      <c r="AC52" s="7">
        <v>3.6386998858496895</v>
      </c>
      <c r="AD52" s="7">
        <f t="shared" si="0"/>
        <v>0.9883333907098546</v>
      </c>
      <c r="AE52" s="7">
        <f t="shared" si="0"/>
        <v>4.6146997963530936</v>
      </c>
      <c r="AF52" s="7">
        <f t="shared" si="0"/>
        <v>2.6112910663968876</v>
      </c>
    </row>
    <row r="53" spans="1:32" ht="18" customHeight="1" x14ac:dyDescent="0.3">
      <c r="A53" s="25" t="s">
        <v>7</v>
      </c>
      <c r="B53" s="8" t="s">
        <v>318</v>
      </c>
      <c r="C53" s="7"/>
      <c r="D53" s="7">
        <v>12.88815893149436</v>
      </c>
      <c r="E53" s="7">
        <v>12.207504376176132</v>
      </c>
      <c r="F53" s="7">
        <v>16.14648116642266</v>
      </c>
      <c r="G53" s="7">
        <v>10.764110782687524</v>
      </c>
      <c r="H53" s="7">
        <v>5.0325488036491635</v>
      </c>
      <c r="I53" s="7">
        <v>8.4233145570051846</v>
      </c>
      <c r="J53" s="7">
        <v>9.8359088149966567</v>
      </c>
      <c r="K53" s="7">
        <v>9.0155591364567584</v>
      </c>
      <c r="L53" s="7">
        <v>10.879378500657182</v>
      </c>
      <c r="M53" s="7">
        <v>7.1738604760652294</v>
      </c>
      <c r="N53" s="7">
        <v>6.2328005320471362</v>
      </c>
      <c r="O53" s="7">
        <v>5.1303601637809919</v>
      </c>
      <c r="P53" s="7">
        <v>7.4790037923790891</v>
      </c>
      <c r="Q53" s="7">
        <v>8.8167815302807639</v>
      </c>
      <c r="R53" s="7">
        <v>10.75003849489886</v>
      </c>
      <c r="S53" s="7">
        <v>12.202446096489609</v>
      </c>
      <c r="T53" s="7">
        <v>9.8605107400115344</v>
      </c>
      <c r="U53" s="7">
        <v>5.0920167204748168</v>
      </c>
      <c r="V53" s="7">
        <v>5.7870859087150848</v>
      </c>
      <c r="W53" s="7">
        <v>7.0123252377747036</v>
      </c>
      <c r="X53" s="7">
        <v>7.2595670292309364</v>
      </c>
      <c r="Y53" s="7">
        <v>6.282055177178421</v>
      </c>
      <c r="Z53" s="7">
        <v>6.9862941122546829</v>
      </c>
      <c r="AA53" s="7">
        <v>5.4612756048032054</v>
      </c>
      <c r="AB53" s="7">
        <v>4.5276066641774264</v>
      </c>
      <c r="AC53" s="7">
        <v>4.2071531135098041</v>
      </c>
      <c r="AD53" s="7">
        <f t="shared" si="0"/>
        <v>2.4881555805302327</v>
      </c>
      <c r="AE53" s="7">
        <f t="shared" si="0"/>
        <v>1.0451065023697907</v>
      </c>
      <c r="AF53" s="7">
        <f t="shared" si="0"/>
        <v>6.5704174988641313</v>
      </c>
    </row>
    <row r="54" spans="1:32" ht="18" customHeight="1" x14ac:dyDescent="0.3">
      <c r="A54" s="25" t="s">
        <v>8</v>
      </c>
      <c r="B54" s="8" t="s">
        <v>319</v>
      </c>
      <c r="C54" s="7"/>
      <c r="D54" s="7">
        <v>11.160318271812272</v>
      </c>
      <c r="E54" s="7">
        <v>10.179655447471276</v>
      </c>
      <c r="F54" s="7">
        <v>12.799338258531463</v>
      </c>
      <c r="G54" s="7">
        <v>12.509431316789502</v>
      </c>
      <c r="H54" s="7">
        <v>3.6415408454635951</v>
      </c>
      <c r="I54" s="7">
        <v>6.1063370373400687</v>
      </c>
      <c r="J54" s="7">
        <v>8.1970404591149162</v>
      </c>
      <c r="K54" s="7">
        <v>5.7131690778386144</v>
      </c>
      <c r="L54" s="7">
        <v>11.057868834771426</v>
      </c>
      <c r="M54" s="7">
        <v>6.4365201889002606</v>
      </c>
      <c r="N54" s="7">
        <v>8.1259356254210786</v>
      </c>
      <c r="O54" s="7">
        <v>6.4012068158250486</v>
      </c>
      <c r="P54" s="7">
        <v>6.8787566680261278</v>
      </c>
      <c r="Q54" s="7">
        <v>5.1706418677609491</v>
      </c>
      <c r="R54" s="7">
        <v>8.0417621235959729</v>
      </c>
      <c r="S54" s="7">
        <v>13.946610531533395</v>
      </c>
      <c r="T54" s="7">
        <v>12.124269580661817</v>
      </c>
      <c r="U54" s="7">
        <v>9.0929512415645917</v>
      </c>
      <c r="V54" s="7">
        <v>5.6918410756100286</v>
      </c>
      <c r="W54" s="7">
        <v>3.9780976553776384</v>
      </c>
      <c r="X54" s="7">
        <v>4.1762430538140336</v>
      </c>
      <c r="Y54" s="7">
        <v>7.1557899910749541</v>
      </c>
      <c r="Z54" s="7">
        <v>6.6552952530098111</v>
      </c>
      <c r="AA54" s="7">
        <v>7.6351636876225371</v>
      </c>
      <c r="AB54" s="7">
        <v>3.9976611894481806</v>
      </c>
      <c r="AC54" s="7">
        <v>3.6765275553770209</v>
      </c>
      <c r="AD54" s="7">
        <f t="shared" si="0"/>
        <v>5.1743216559247003</v>
      </c>
      <c r="AE54" s="7">
        <f t="shared" si="0"/>
        <v>3.2204523988341123</v>
      </c>
      <c r="AF54" s="7">
        <f t="shared" si="0"/>
        <v>6.1792606453067833E-2</v>
      </c>
    </row>
    <row r="55" spans="1:32" s="16" customFormat="1" ht="18" customHeight="1" x14ac:dyDescent="0.3">
      <c r="A55" s="26" t="s">
        <v>59</v>
      </c>
      <c r="B55" s="14" t="s">
        <v>320</v>
      </c>
      <c r="C55" s="11"/>
      <c r="D55" s="11">
        <v>9.5943171492828867</v>
      </c>
      <c r="E55" s="11">
        <v>10.988065621514778</v>
      </c>
      <c r="F55" s="11">
        <v>8.3443408722139623</v>
      </c>
      <c r="G55" s="11">
        <v>8.0875196142495867</v>
      </c>
      <c r="H55" s="11">
        <v>7.3175749375282493</v>
      </c>
      <c r="I55" s="11">
        <v>6.4672740275608476</v>
      </c>
      <c r="J55" s="11">
        <v>9.1058341638252926</v>
      </c>
      <c r="K55" s="11">
        <v>7.7040354610501254</v>
      </c>
      <c r="L55" s="11">
        <v>12.585042615550975</v>
      </c>
      <c r="M55" s="11">
        <v>6.211389377514152</v>
      </c>
      <c r="N55" s="11">
        <v>5.087619934705117</v>
      </c>
      <c r="O55" s="11">
        <v>4.9832195437705451</v>
      </c>
      <c r="P55" s="11">
        <v>5.7503022436405757</v>
      </c>
      <c r="Q55" s="11">
        <v>8.1884745376996619</v>
      </c>
      <c r="R55" s="11">
        <v>8.5204193912371124</v>
      </c>
      <c r="S55" s="11">
        <v>9.4119163952404676</v>
      </c>
      <c r="T55" s="11">
        <v>6.1441764771593625</v>
      </c>
      <c r="U55" s="11">
        <v>5.0899095784195083</v>
      </c>
      <c r="V55" s="11">
        <v>4.2666845055995566</v>
      </c>
      <c r="W55" s="11">
        <v>5.565854238378094</v>
      </c>
      <c r="X55" s="11">
        <v>5.1363826310888641</v>
      </c>
      <c r="Y55" s="11">
        <v>5.2881623260846169</v>
      </c>
      <c r="Z55" s="11">
        <v>6.8298714075444593</v>
      </c>
      <c r="AA55" s="11">
        <v>5.8504582222680881</v>
      </c>
      <c r="AB55" s="11">
        <v>3.4669105608548847</v>
      </c>
      <c r="AC55" s="11">
        <v>4.5034270674189258</v>
      </c>
      <c r="AD55" s="11">
        <f t="shared" si="0"/>
        <v>5.6743841599168832</v>
      </c>
      <c r="AE55" s="11">
        <f t="shared" si="0"/>
        <v>6.2457616553382991</v>
      </c>
      <c r="AF55" s="11">
        <f t="shared" si="0"/>
        <v>4.8887911811910385</v>
      </c>
    </row>
    <row r="56" spans="1:32" ht="18" customHeight="1" x14ac:dyDescent="0.3">
      <c r="A56" s="25" t="s">
        <v>46</v>
      </c>
      <c r="B56" s="8" t="s">
        <v>321</v>
      </c>
      <c r="C56" s="7"/>
      <c r="D56" s="7">
        <v>9.9089545102790879</v>
      </c>
      <c r="E56" s="7">
        <v>5.8441692401991219</v>
      </c>
      <c r="F56" s="7">
        <v>3.3043014484380251</v>
      </c>
      <c r="G56" s="7">
        <v>5.9954999867875642</v>
      </c>
      <c r="H56" s="7">
        <v>18.719945903025973</v>
      </c>
      <c r="I56" s="7">
        <v>8.6149323224426126</v>
      </c>
      <c r="J56" s="7">
        <v>7.2620703649057106</v>
      </c>
      <c r="K56" s="7">
        <v>8.1284574756403885</v>
      </c>
      <c r="L56" s="7">
        <v>10.760135549113926</v>
      </c>
      <c r="M56" s="7">
        <v>7.5111847955075177</v>
      </c>
      <c r="N56" s="7">
        <v>15.980775303096095</v>
      </c>
      <c r="O56" s="7">
        <v>13.46770747851798</v>
      </c>
      <c r="P56" s="7">
        <v>9.0796059894744303</v>
      </c>
      <c r="Q56" s="7">
        <v>7.6873022553393753</v>
      </c>
      <c r="R56" s="7">
        <v>3.0383275761943764</v>
      </c>
      <c r="S56" s="7">
        <v>0.30159824639528665</v>
      </c>
      <c r="T56" s="7">
        <v>7.0138370509073695</v>
      </c>
      <c r="U56" s="7">
        <v>9.4355763455342867</v>
      </c>
      <c r="V56" s="7">
        <v>8.7565236500734471</v>
      </c>
      <c r="W56" s="7">
        <v>8.6200140499794031</v>
      </c>
      <c r="X56" s="7">
        <v>7.5351450242471856</v>
      </c>
      <c r="Y56" s="7">
        <v>7.7960871555192028</v>
      </c>
      <c r="Z56" s="7">
        <v>8.0737555213427896</v>
      </c>
      <c r="AA56" s="7">
        <v>2.2855718982975191</v>
      </c>
      <c r="AB56" s="7">
        <v>8.3951044083226805</v>
      </c>
      <c r="AC56" s="7">
        <v>6.2059542962120418</v>
      </c>
      <c r="AD56" s="7">
        <f t="shared" si="0"/>
        <v>3.363515091492971</v>
      </c>
      <c r="AE56" s="7">
        <f t="shared" si="0"/>
        <v>7.9844476580463777</v>
      </c>
      <c r="AF56" s="7">
        <f t="shared" si="0"/>
        <v>8.1797422749321669</v>
      </c>
    </row>
    <row r="57" spans="1:32" ht="18" customHeight="1" x14ac:dyDescent="0.3">
      <c r="A57" s="25" t="s">
        <v>60</v>
      </c>
      <c r="B57" s="8" t="s">
        <v>322</v>
      </c>
      <c r="C57" s="7"/>
      <c r="D57" s="7">
        <v>-2.8582317460383422</v>
      </c>
      <c r="E57" s="7">
        <v>-15.751516595621467</v>
      </c>
      <c r="F57" s="7">
        <v>-10.180697298563715</v>
      </c>
      <c r="G57" s="7">
        <v>-14.985015619217819</v>
      </c>
      <c r="H57" s="7">
        <v>50.975424209610509</v>
      </c>
      <c r="I57" s="7">
        <v>-17.752785885221655</v>
      </c>
      <c r="J57" s="7">
        <v>-37.034252072730155</v>
      </c>
      <c r="K57" s="7">
        <v>11.433629374908676</v>
      </c>
      <c r="L57" s="7">
        <v>-10.295638640041759</v>
      </c>
      <c r="M57" s="7">
        <v>-17.930074637293558</v>
      </c>
      <c r="N57" s="7">
        <v>-30.663249010591301</v>
      </c>
      <c r="O57" s="7">
        <v>81.115823491196295</v>
      </c>
      <c r="P57" s="7">
        <v>5.3329931257572127</v>
      </c>
      <c r="Q57" s="7">
        <v>-26.222925792353308</v>
      </c>
      <c r="R57" s="7">
        <v>85.465600030418756</v>
      </c>
      <c r="S57" s="7">
        <v>-8.6879258834690916</v>
      </c>
      <c r="T57" s="7">
        <v>25.531704886729472</v>
      </c>
      <c r="U57" s="7">
        <v>-19.903533905180154</v>
      </c>
      <c r="V57" s="7">
        <v>-3.8723321118208958</v>
      </c>
      <c r="W57" s="7">
        <v>10.864250222184538</v>
      </c>
      <c r="X57" s="7">
        <v>7.5728639892088268</v>
      </c>
      <c r="Y57" s="7">
        <v>0.69529716193372337</v>
      </c>
      <c r="Z57" s="7">
        <v>7.8207924666678679</v>
      </c>
      <c r="AA57" s="7">
        <v>13.413481872036087</v>
      </c>
      <c r="AB57" s="7">
        <v>-15.327805400713743</v>
      </c>
      <c r="AC57" s="7">
        <v>37.870405792084995</v>
      </c>
      <c r="AD57" s="7">
        <f t="shared" si="0"/>
        <v>22.800368023119603</v>
      </c>
      <c r="AE57" s="7">
        <f t="shared" si="0"/>
        <v>19.16165273966584</v>
      </c>
      <c r="AF57" s="7">
        <f t="shared" si="0"/>
        <v>-5.1188207996637516</v>
      </c>
    </row>
    <row r="58" spans="1:32" s="16" customFormat="1" ht="18" customHeight="1" x14ac:dyDescent="0.3">
      <c r="A58" s="26" t="s">
        <v>9</v>
      </c>
      <c r="B58" s="14" t="s">
        <v>323</v>
      </c>
      <c r="C58" s="11"/>
      <c r="D58" s="11">
        <v>9.8121870775607505</v>
      </c>
      <c r="E58" s="11">
        <v>10.838319465751738</v>
      </c>
      <c r="F58" s="11">
        <v>8.0220879794250095</v>
      </c>
      <c r="G58" s="11">
        <v>8.1374329258600824</v>
      </c>
      <c r="H58" s="11">
        <v>8.0757383651787364</v>
      </c>
      <c r="I58" s="11">
        <v>6.8888341005658873</v>
      </c>
      <c r="J58" s="11">
        <v>9.1821914155497382</v>
      </c>
      <c r="K58" s="11">
        <v>7.8004749689577437</v>
      </c>
      <c r="L58" s="11">
        <v>12.537957905140587</v>
      </c>
      <c r="M58" s="11">
        <v>6.3957635850719896</v>
      </c>
      <c r="N58" s="11">
        <v>6.0421715912281257</v>
      </c>
      <c r="O58" s="11">
        <v>5.5970097828540304</v>
      </c>
      <c r="P58" s="11">
        <v>6.0646370131337335</v>
      </c>
      <c r="Q58" s="11">
        <v>8.2457647654179027</v>
      </c>
      <c r="R58" s="11">
        <v>7.8503317310594412</v>
      </c>
      <c r="S58" s="11">
        <v>8.6630418324733682</v>
      </c>
      <c r="T58" s="11">
        <v>6.1284324310014568</v>
      </c>
      <c r="U58" s="11">
        <v>5.5390564287070845</v>
      </c>
      <c r="V58" s="11">
        <v>4.6852063883165727</v>
      </c>
      <c r="W58" s="11">
        <v>5.8441113998871685</v>
      </c>
      <c r="X58" s="11">
        <v>5.3665461865795407</v>
      </c>
      <c r="Y58" s="11">
        <v>5.5455281232481752</v>
      </c>
      <c r="Z58" s="11">
        <v>6.952171961895786</v>
      </c>
      <c r="AA58" s="11">
        <v>5.4733219751032181</v>
      </c>
      <c r="AB58" s="11">
        <v>3.9927712199327345</v>
      </c>
      <c r="AC58" s="11">
        <v>4.6135616863950162</v>
      </c>
      <c r="AD58" s="11">
        <f t="shared" si="0"/>
        <v>5.3914006635516785</v>
      </c>
      <c r="AE58" s="11">
        <f t="shared" si="0"/>
        <v>6.4084429456365655</v>
      </c>
      <c r="AF58" s="11">
        <f t="shared" si="0"/>
        <v>5.2409691990156659</v>
      </c>
    </row>
    <row r="59" spans="1:32" ht="18" customHeight="1" x14ac:dyDescent="0.3">
      <c r="A59" s="1"/>
      <c r="B59" s="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32" ht="18" customHeight="1" x14ac:dyDescent="0.3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2" ht="18" customHeight="1" x14ac:dyDescent="0.3">
      <c r="C61" s="5"/>
      <c r="D61" s="5"/>
    </row>
    <row r="62" spans="1:32" ht="18" customHeight="1" x14ac:dyDescent="0.3">
      <c r="A62" s="14"/>
      <c r="B62" s="14"/>
      <c r="C62" s="5"/>
      <c r="D62" s="5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32" ht="18" customHeight="1" x14ac:dyDescent="0.3">
      <c r="C63" s="5"/>
      <c r="D63" s="5"/>
      <c r="T63" s="18"/>
      <c r="U63" s="18"/>
      <c r="V63" s="18"/>
      <c r="W63" s="18"/>
      <c r="X63" s="18"/>
      <c r="Y63" s="18"/>
    </row>
    <row r="64" spans="1:32" ht="18" customHeight="1" x14ac:dyDescent="0.3">
      <c r="C64" s="5"/>
      <c r="D64" s="5"/>
      <c r="T64" s="27"/>
      <c r="U64" s="27"/>
      <c r="V64" s="27"/>
      <c r="W64" s="27"/>
      <c r="X64" s="27"/>
      <c r="Y64" s="27"/>
    </row>
    <row r="65" spans="1:25" ht="18" customHeight="1" x14ac:dyDescent="0.3">
      <c r="C65" s="5"/>
      <c r="D65" s="5"/>
    </row>
    <row r="66" spans="1:25" ht="18" customHeight="1" x14ac:dyDescent="0.3">
      <c r="A66" s="1"/>
      <c r="B66" s="1"/>
      <c r="C66" s="5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7"/>
      <c r="U66" s="7"/>
      <c r="V66" s="7"/>
      <c r="W66" s="7"/>
      <c r="X66" s="17"/>
      <c r="Y66" s="17"/>
    </row>
    <row r="67" spans="1:25" ht="18" customHeight="1" x14ac:dyDescent="0.3">
      <c r="A67" s="1"/>
      <c r="B67" s="1"/>
      <c r="C67" s="5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7"/>
      <c r="U67" s="7"/>
      <c r="V67" s="7"/>
      <c r="W67" s="7"/>
      <c r="X67" s="17"/>
      <c r="Y67" s="17"/>
    </row>
    <row r="68" spans="1:25" ht="18" customHeight="1" x14ac:dyDescent="0.3">
      <c r="A68" s="1"/>
      <c r="B68" s="1"/>
      <c r="C68" s="5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7"/>
      <c r="U68" s="7"/>
      <c r="V68" s="7"/>
      <c r="W68" s="7"/>
      <c r="X68" s="17"/>
      <c r="Y68" s="17"/>
    </row>
    <row r="69" spans="1:25" ht="18" customHeight="1" x14ac:dyDescent="0.3">
      <c r="A69" s="1"/>
      <c r="B69" s="1"/>
      <c r="C69" s="5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7"/>
      <c r="U69" s="7"/>
      <c r="V69" s="7"/>
      <c r="W69" s="7"/>
      <c r="X69" s="17"/>
      <c r="Y69" s="17"/>
    </row>
    <row r="70" spans="1:25" ht="18" customHeight="1" x14ac:dyDescent="0.3">
      <c r="A70" s="1"/>
      <c r="B70" s="1"/>
      <c r="C70" s="5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7"/>
      <c r="U70" s="7"/>
      <c r="V70" s="7"/>
      <c r="W70" s="7"/>
      <c r="X70" s="17"/>
      <c r="Y70" s="17"/>
    </row>
    <row r="71" spans="1:25" ht="18" customHeight="1" x14ac:dyDescent="0.3">
      <c r="A71" s="3"/>
      <c r="B71" s="3"/>
      <c r="C71" s="5"/>
      <c r="D71" s="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7"/>
      <c r="U71" s="7"/>
      <c r="V71" s="7"/>
      <c r="W71" s="7"/>
      <c r="X71" s="17"/>
      <c r="Y71" s="17"/>
    </row>
    <row r="72" spans="1:25" ht="18" customHeight="1" x14ac:dyDescent="0.3">
      <c r="A72" s="3"/>
      <c r="B72" s="3"/>
      <c r="C72" s="5"/>
      <c r="D72" s="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7"/>
      <c r="U72" s="7"/>
      <c r="V72" s="7"/>
      <c r="W72" s="7"/>
    </row>
    <row r="73" spans="1:25" ht="18" customHeight="1" x14ac:dyDescent="0.3">
      <c r="A73" s="1"/>
      <c r="B73" s="1"/>
      <c r="C73" s="5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7"/>
      <c r="U73" s="7"/>
      <c r="V73" s="7"/>
      <c r="W73" s="7"/>
    </row>
    <row r="74" spans="1:25" ht="18" customHeight="1" x14ac:dyDescent="0.3">
      <c r="A74" s="1"/>
      <c r="B74" s="1"/>
      <c r="C74" s="5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7"/>
      <c r="U74" s="7"/>
      <c r="V74" s="7"/>
      <c r="W74" s="7"/>
    </row>
    <row r="75" spans="1:25" ht="18" customHeight="1" x14ac:dyDescent="0.3">
      <c r="A75" s="1"/>
      <c r="B75" s="1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7"/>
      <c r="U75" s="7"/>
      <c r="V75" s="7"/>
      <c r="W75" s="7"/>
    </row>
    <row r="76" spans="1:25" s="16" customFormat="1" ht="18" customHeight="1" x14ac:dyDescent="0.3">
      <c r="A76" s="2"/>
      <c r="B76" s="2"/>
      <c r="C76" s="5"/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11"/>
      <c r="U76" s="11"/>
      <c r="V76" s="11"/>
      <c r="W76" s="11"/>
    </row>
    <row r="77" spans="1:25" ht="18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7"/>
      <c r="U77" s="7"/>
      <c r="V77" s="7"/>
      <c r="W77" s="7"/>
    </row>
    <row r="78" spans="1:25" ht="18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7"/>
      <c r="U78" s="7"/>
      <c r="V78" s="7"/>
      <c r="W78" s="7"/>
    </row>
    <row r="79" spans="1:25" ht="18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7"/>
      <c r="U79" s="7"/>
      <c r="V79" s="7"/>
      <c r="W79" s="7"/>
    </row>
    <row r="80" spans="1:25" ht="18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7"/>
      <c r="U80" s="7"/>
      <c r="V80" s="7"/>
      <c r="W80" s="7"/>
    </row>
    <row r="81" spans="1:23" ht="18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7"/>
      <c r="U81" s="7"/>
      <c r="V81" s="7"/>
      <c r="W81" s="7"/>
    </row>
    <row r="82" spans="1:23" ht="18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7"/>
      <c r="U82" s="7"/>
      <c r="V82" s="7"/>
      <c r="W82" s="7"/>
    </row>
    <row r="83" spans="1:23" ht="18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7"/>
      <c r="U83" s="7"/>
      <c r="V83" s="7"/>
      <c r="W83" s="7"/>
    </row>
    <row r="84" spans="1:23" ht="18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7"/>
      <c r="U84" s="7"/>
      <c r="V84" s="7"/>
      <c r="W84" s="7"/>
    </row>
    <row r="85" spans="1:23" ht="18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7"/>
      <c r="U85" s="7"/>
      <c r="V85" s="7"/>
      <c r="W85" s="7"/>
    </row>
    <row r="86" spans="1:23" ht="18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7"/>
      <c r="U86" s="7"/>
      <c r="V86" s="7"/>
      <c r="W86" s="7"/>
    </row>
    <row r="87" spans="1:23" ht="18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7"/>
      <c r="U87" s="7"/>
      <c r="V87" s="7"/>
      <c r="W87" s="7"/>
    </row>
    <row r="88" spans="1:23" ht="18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7"/>
      <c r="U88" s="7"/>
      <c r="V88" s="7"/>
      <c r="W88" s="7"/>
    </row>
    <row r="89" spans="1:23" ht="18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7"/>
      <c r="U89" s="7"/>
      <c r="V89" s="7"/>
      <c r="W89" s="7"/>
    </row>
    <row r="90" spans="1:23" ht="18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7"/>
      <c r="U90" s="7"/>
      <c r="V90" s="7"/>
      <c r="W90" s="7"/>
    </row>
    <row r="91" spans="1:23" ht="18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7"/>
      <c r="U91" s="7"/>
      <c r="V91" s="7"/>
      <c r="W91" s="7"/>
    </row>
    <row r="92" spans="1:23" s="16" customFormat="1" ht="18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11"/>
      <c r="U92" s="11"/>
      <c r="V92" s="11"/>
      <c r="W92" s="11"/>
    </row>
    <row r="93" spans="1:23" ht="18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7"/>
      <c r="U93" s="7"/>
      <c r="V93" s="7"/>
      <c r="W93" s="7"/>
    </row>
    <row r="94" spans="1:23" ht="18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7"/>
      <c r="U94" s="7"/>
      <c r="V94" s="7"/>
      <c r="W94" s="7"/>
    </row>
    <row r="95" spans="1:23" ht="18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7"/>
      <c r="U95" s="7"/>
      <c r="V95" s="7"/>
      <c r="W95" s="7"/>
    </row>
    <row r="96" spans="1:23" ht="18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7"/>
      <c r="U96" s="7"/>
      <c r="V96" s="7"/>
      <c r="W96" s="7"/>
    </row>
    <row r="97" spans="1:23" ht="18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7"/>
      <c r="U97" s="7"/>
      <c r="V97" s="7"/>
      <c r="W97" s="7"/>
    </row>
    <row r="98" spans="1:23" ht="18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7"/>
      <c r="U98" s="7"/>
      <c r="V98" s="7"/>
      <c r="W98" s="7"/>
    </row>
    <row r="99" spans="1:23" ht="18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7"/>
      <c r="U99" s="7"/>
      <c r="V99" s="7"/>
      <c r="W99" s="7"/>
    </row>
    <row r="100" spans="1:23" ht="18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7"/>
      <c r="V100" s="7"/>
      <c r="W100" s="7"/>
    </row>
    <row r="101" spans="1:23" ht="18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7"/>
      <c r="U101" s="7"/>
      <c r="V101" s="7"/>
      <c r="W101" s="7"/>
    </row>
    <row r="102" spans="1:23" ht="18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7"/>
      <c r="U102" s="7"/>
      <c r="V102" s="7"/>
      <c r="W102" s="7"/>
    </row>
    <row r="103" spans="1:23" ht="18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7"/>
      <c r="U103" s="7"/>
      <c r="V103" s="7"/>
      <c r="W103" s="7"/>
    </row>
    <row r="104" spans="1:23" ht="18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7"/>
      <c r="U104" s="7"/>
      <c r="V104" s="7"/>
      <c r="W104" s="7"/>
    </row>
    <row r="105" spans="1:23" ht="18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7"/>
      <c r="U105" s="7"/>
      <c r="V105" s="7"/>
      <c r="W105" s="7"/>
    </row>
    <row r="106" spans="1:23" ht="18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7"/>
      <c r="U106" s="7"/>
      <c r="V106" s="7"/>
      <c r="W106" s="7"/>
    </row>
    <row r="107" spans="1:23" ht="18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7"/>
      <c r="U107" s="7"/>
      <c r="V107" s="7"/>
      <c r="W107" s="7"/>
    </row>
    <row r="108" spans="1:23" ht="18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7"/>
      <c r="U108" s="7"/>
      <c r="V108" s="7"/>
      <c r="W108" s="7"/>
    </row>
    <row r="109" spans="1:23" ht="18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7"/>
      <c r="U109" s="7"/>
      <c r="V109" s="7"/>
      <c r="W109" s="7"/>
    </row>
    <row r="110" spans="1:23" s="16" customFormat="1" ht="18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11"/>
      <c r="U110" s="11"/>
      <c r="V110" s="11"/>
      <c r="W110" s="11"/>
    </row>
    <row r="111" spans="1:23" s="16" customFormat="1" ht="18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11"/>
      <c r="U111" s="11"/>
      <c r="V111" s="11"/>
      <c r="W111" s="11"/>
    </row>
    <row r="112" spans="1:23" ht="18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10"/>
      <c r="U112" s="10"/>
      <c r="V112" s="10"/>
      <c r="W112" s="10"/>
    </row>
    <row r="113" spans="1:19" ht="18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8" customHeigh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:19" ht="18" customHeight="1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 ht="18" customHeight="1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:19" ht="18" customHeight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 ht="18" customHeight="1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 ht="18" customHeight="1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 ht="18" customHeight="1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:19" ht="18" customHeight="1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:19" ht="18" customHeight="1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</row>
    <row r="123" spans="1:19" ht="18" customHeight="1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</row>
    <row r="124" spans="1:19" ht="18" customHeight="1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</row>
    <row r="125" spans="1:19" ht="18" customHeight="1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</row>
    <row r="126" spans="1:19" ht="18" customHeigh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</row>
    <row r="127" spans="1:19" ht="18" customHeight="1" x14ac:dyDescent="0.3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</row>
    <row r="128" spans="1:19" ht="18" customHeight="1" x14ac:dyDescent="0.3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</row>
    <row r="129" s="15" customFormat="1" ht="18" customHeight="1" x14ac:dyDescent="0.3"/>
    <row r="130" s="15" customFormat="1" ht="18" customHeight="1" x14ac:dyDescent="0.3"/>
    <row r="131" s="15" customFormat="1" ht="18" customHeight="1" x14ac:dyDescent="0.3"/>
    <row r="132" s="15" customFormat="1" ht="18" customHeight="1" x14ac:dyDescent="0.3"/>
    <row r="133" s="15" customFormat="1" ht="18" customHeight="1" x14ac:dyDescent="0.3"/>
    <row r="134" s="15" customFormat="1" ht="18" customHeight="1" x14ac:dyDescent="0.3"/>
    <row r="135" s="15" customFormat="1" ht="18" customHeight="1" x14ac:dyDescent="0.3"/>
    <row r="136" s="15" customFormat="1" ht="18" customHeight="1" x14ac:dyDescent="0.3"/>
    <row r="137" s="15" customFormat="1" ht="18" customHeight="1" x14ac:dyDescent="0.3"/>
    <row r="138" s="15" customFormat="1" ht="18" customHeight="1" x14ac:dyDescent="0.3"/>
    <row r="139" s="15" customFormat="1" ht="18" customHeight="1" x14ac:dyDescent="0.3"/>
    <row r="140" s="15" customFormat="1" ht="18" customHeight="1" x14ac:dyDescent="0.3"/>
    <row r="141" s="15" customFormat="1" ht="18" customHeight="1" x14ac:dyDescent="0.3"/>
    <row r="142" s="15" customFormat="1" ht="18" customHeight="1" x14ac:dyDescent="0.3"/>
    <row r="143" s="15" customFormat="1" ht="18" customHeight="1" x14ac:dyDescent="0.3"/>
    <row r="144" s="15" customFormat="1" ht="18" customHeight="1" x14ac:dyDescent="0.3"/>
    <row r="145" s="15" customFormat="1" ht="18" customHeight="1" x14ac:dyDescent="0.3"/>
    <row r="146" s="15" customFormat="1" ht="18" customHeight="1" x14ac:dyDescent="0.3"/>
    <row r="147" s="15" customFormat="1" ht="18" customHeight="1" x14ac:dyDescent="0.3"/>
    <row r="148" s="15" customFormat="1" ht="18" customHeight="1" x14ac:dyDescent="0.3"/>
    <row r="149" s="15" customFormat="1" ht="18" customHeight="1" x14ac:dyDescent="0.3"/>
    <row r="150" s="15" customFormat="1" ht="18" customHeight="1" x14ac:dyDescent="0.3"/>
    <row r="151" s="15" customFormat="1" ht="18" customHeight="1" x14ac:dyDescent="0.3"/>
    <row r="152" s="15" customFormat="1" ht="18" customHeight="1" x14ac:dyDescent="0.3"/>
    <row r="153" s="15" customFormat="1" ht="18" customHeight="1" x14ac:dyDescent="0.3"/>
    <row r="154" s="15" customFormat="1" ht="18" customHeight="1" x14ac:dyDescent="0.3"/>
    <row r="155" s="15" customFormat="1" ht="18" customHeight="1" x14ac:dyDescent="0.3"/>
    <row r="156" s="15" customFormat="1" ht="18" customHeight="1" x14ac:dyDescent="0.3"/>
    <row r="157" s="15" customFormat="1" ht="18" customHeight="1" x14ac:dyDescent="0.3"/>
    <row r="158" s="15" customFormat="1" ht="18" customHeight="1" x14ac:dyDescent="0.3"/>
    <row r="159" s="15" customFormat="1" ht="18" customHeight="1" x14ac:dyDescent="0.3"/>
    <row r="160" s="15" customFormat="1" ht="18" customHeight="1" x14ac:dyDescent="0.3"/>
    <row r="161" s="15" customFormat="1" ht="18" customHeight="1" x14ac:dyDescent="0.3"/>
    <row r="162" s="15" customFormat="1" ht="18" customHeight="1" x14ac:dyDescent="0.3"/>
    <row r="163" s="15" customFormat="1" ht="18" customHeight="1" x14ac:dyDescent="0.3"/>
    <row r="164" s="15" customFormat="1" ht="18" customHeight="1" x14ac:dyDescent="0.3"/>
    <row r="165" s="15" customFormat="1" ht="18" customHeight="1" x14ac:dyDescent="0.3"/>
    <row r="166" s="15" customFormat="1" ht="18" customHeight="1" x14ac:dyDescent="0.3"/>
    <row r="167" s="15" customFormat="1" ht="18" customHeight="1" x14ac:dyDescent="0.3"/>
    <row r="168" s="15" customFormat="1" ht="18" customHeight="1" x14ac:dyDescent="0.3"/>
    <row r="169" s="15" customFormat="1" ht="18" customHeight="1" x14ac:dyDescent="0.3"/>
    <row r="170" s="15" customFormat="1" ht="18" customHeight="1" x14ac:dyDescent="0.3"/>
    <row r="171" s="15" customFormat="1" ht="18" customHeight="1" x14ac:dyDescent="0.3"/>
    <row r="172" s="15" customFormat="1" ht="18" customHeight="1" x14ac:dyDescent="0.3"/>
    <row r="173" s="15" customFormat="1" ht="18" customHeight="1" x14ac:dyDescent="0.3"/>
    <row r="174" s="15" customFormat="1" ht="18" customHeight="1" x14ac:dyDescent="0.3"/>
    <row r="175" s="15" customFormat="1" ht="18" customHeight="1" x14ac:dyDescent="0.3"/>
    <row r="176" s="15" customFormat="1" ht="18" customHeight="1" x14ac:dyDescent="0.3"/>
    <row r="177" s="15" customFormat="1" ht="18" customHeight="1" x14ac:dyDescent="0.3"/>
    <row r="178" s="15" customFormat="1" ht="18" customHeight="1" x14ac:dyDescent="0.3"/>
    <row r="179" s="15" customFormat="1" ht="18" customHeight="1" x14ac:dyDescent="0.3"/>
    <row r="180" s="15" customFormat="1" ht="18" customHeight="1" x14ac:dyDescent="0.3"/>
    <row r="181" s="15" customFormat="1" ht="18" customHeight="1" x14ac:dyDescent="0.3"/>
    <row r="182" s="15" customFormat="1" ht="18" customHeight="1" x14ac:dyDescent="0.3"/>
    <row r="183" s="15" customFormat="1" ht="18" customHeight="1" x14ac:dyDescent="0.3"/>
    <row r="184" s="15" customFormat="1" ht="18" customHeight="1" x14ac:dyDescent="0.3"/>
    <row r="185" s="15" customFormat="1" ht="18" customHeight="1" x14ac:dyDescent="0.3"/>
    <row r="186" s="15" customFormat="1" ht="18" customHeight="1" x14ac:dyDescent="0.3"/>
    <row r="187" s="15" customFormat="1" ht="18" customHeight="1" x14ac:dyDescent="0.3"/>
    <row r="188" s="15" customFormat="1" ht="18" customHeight="1" x14ac:dyDescent="0.3"/>
    <row r="189" s="15" customFormat="1" ht="18" customHeight="1" x14ac:dyDescent="0.3"/>
    <row r="190" s="15" customFormat="1" ht="18" customHeight="1" x14ac:dyDescent="0.3"/>
    <row r="191" s="15" customFormat="1" ht="18" customHeight="1" x14ac:dyDescent="0.3"/>
    <row r="192" s="15" customFormat="1" ht="18" customHeight="1" x14ac:dyDescent="0.3"/>
    <row r="193" s="15" customFormat="1" ht="18" customHeight="1" x14ac:dyDescent="0.3"/>
    <row r="194" s="15" customFormat="1" ht="18" customHeight="1" x14ac:dyDescent="0.3"/>
    <row r="195" s="15" customFormat="1" ht="18" customHeight="1" x14ac:dyDescent="0.3"/>
    <row r="196" s="15" customFormat="1" ht="18" customHeight="1" x14ac:dyDescent="0.3"/>
    <row r="197" s="15" customFormat="1" ht="18" customHeight="1" x14ac:dyDescent="0.3"/>
    <row r="198" s="15" customFormat="1" ht="18" customHeight="1" x14ac:dyDescent="0.3"/>
    <row r="199" s="15" customFormat="1" ht="18" customHeight="1" x14ac:dyDescent="0.3"/>
    <row r="200" s="15" customFormat="1" ht="18" customHeight="1" x14ac:dyDescent="0.3"/>
    <row r="201" s="15" customFormat="1" ht="18" customHeight="1" x14ac:dyDescent="0.3"/>
    <row r="202" s="15" customFormat="1" ht="18" customHeight="1" x14ac:dyDescent="0.3"/>
    <row r="203" s="15" customFormat="1" ht="18" customHeight="1" x14ac:dyDescent="0.3"/>
    <row r="204" s="15" customFormat="1" ht="18" customHeight="1" x14ac:dyDescent="0.3"/>
    <row r="205" s="15" customFormat="1" ht="18" customHeight="1" x14ac:dyDescent="0.3"/>
    <row r="206" s="15" customFormat="1" ht="18" customHeight="1" x14ac:dyDescent="0.3"/>
    <row r="207" s="15" customFormat="1" ht="18" customHeight="1" x14ac:dyDescent="0.3"/>
    <row r="208" s="15" customFormat="1" ht="18" customHeight="1" x14ac:dyDescent="0.3"/>
    <row r="209" s="15" customFormat="1" ht="18" customHeight="1" x14ac:dyDescent="0.3"/>
    <row r="210" s="15" customFormat="1" ht="18" customHeight="1" x14ac:dyDescent="0.3"/>
    <row r="211" s="15" customFormat="1" ht="18" customHeight="1" x14ac:dyDescent="0.3"/>
    <row r="212" s="15" customFormat="1" ht="18" customHeight="1" x14ac:dyDescent="0.3"/>
    <row r="213" s="15" customFormat="1" ht="18" customHeight="1" x14ac:dyDescent="0.3"/>
    <row r="214" s="15" customFormat="1" ht="18" customHeight="1" x14ac:dyDescent="0.3"/>
    <row r="215" s="15" customFormat="1" ht="18" customHeight="1" x14ac:dyDescent="0.3"/>
    <row r="216" s="15" customFormat="1" ht="18" customHeight="1" x14ac:dyDescent="0.3"/>
    <row r="217" s="15" customFormat="1" ht="18" customHeight="1" x14ac:dyDescent="0.3"/>
    <row r="218" s="15" customFormat="1" ht="18" customHeight="1" x14ac:dyDescent="0.3"/>
    <row r="219" s="15" customFormat="1" ht="18" customHeight="1" x14ac:dyDescent="0.3"/>
    <row r="220" s="15" customFormat="1" ht="18" customHeight="1" x14ac:dyDescent="0.3"/>
    <row r="221" s="15" customFormat="1" ht="18" customHeight="1" x14ac:dyDescent="0.3"/>
    <row r="222" s="15" customFormat="1" ht="18" customHeight="1" x14ac:dyDescent="0.3"/>
    <row r="223" s="15" customFormat="1" ht="18" customHeight="1" x14ac:dyDescent="0.3"/>
    <row r="224" s="15" customFormat="1" ht="18" customHeight="1" x14ac:dyDescent="0.3"/>
    <row r="225" s="15" customFormat="1" ht="18" customHeight="1" x14ac:dyDescent="0.3"/>
    <row r="226" s="15" customFormat="1" ht="18" customHeight="1" x14ac:dyDescent="0.3"/>
    <row r="227" s="15" customFormat="1" ht="18" customHeight="1" x14ac:dyDescent="0.3"/>
    <row r="228" s="15" customFormat="1" ht="18" customHeight="1" x14ac:dyDescent="0.3"/>
    <row r="229" s="15" customFormat="1" ht="18" customHeight="1" x14ac:dyDescent="0.3"/>
    <row r="230" s="15" customFormat="1" ht="18" customHeight="1" x14ac:dyDescent="0.3"/>
    <row r="231" s="15" customFormat="1" ht="18" customHeight="1" x14ac:dyDescent="0.3"/>
    <row r="232" s="15" customFormat="1" ht="18" customHeight="1" x14ac:dyDescent="0.3"/>
    <row r="233" s="15" customFormat="1" ht="18" customHeight="1" x14ac:dyDescent="0.3"/>
    <row r="234" s="15" customFormat="1" ht="18" customHeight="1" x14ac:dyDescent="0.3"/>
    <row r="235" s="15" customFormat="1" ht="18" customHeight="1" x14ac:dyDescent="0.3"/>
    <row r="236" s="15" customFormat="1" ht="18" customHeight="1" x14ac:dyDescent="0.3"/>
    <row r="237" s="15" customFormat="1" ht="18" customHeight="1" x14ac:dyDescent="0.3"/>
    <row r="238" s="15" customFormat="1" ht="18" customHeight="1" x14ac:dyDescent="0.3"/>
    <row r="239" s="15" customFormat="1" ht="18" customHeight="1" x14ac:dyDescent="0.3"/>
    <row r="240" s="15" customFormat="1" ht="18" customHeight="1" x14ac:dyDescent="0.3"/>
    <row r="241" s="15" customFormat="1" ht="18" customHeight="1" x14ac:dyDescent="0.3"/>
    <row r="242" s="15" customFormat="1" ht="18" customHeight="1" x14ac:dyDescent="0.3"/>
    <row r="243" s="15" customFormat="1" ht="18" customHeight="1" x14ac:dyDescent="0.3"/>
    <row r="244" s="15" customFormat="1" ht="18" customHeight="1" x14ac:dyDescent="0.3"/>
    <row r="245" s="15" customFormat="1" ht="18" customHeight="1" x14ac:dyDescent="0.3"/>
    <row r="246" s="15" customFormat="1" ht="18" customHeight="1" x14ac:dyDescent="0.3"/>
    <row r="247" s="15" customFormat="1" ht="18" customHeight="1" x14ac:dyDescent="0.3"/>
    <row r="248" s="15" customFormat="1" ht="18" customHeight="1" x14ac:dyDescent="0.3"/>
    <row r="249" s="15" customFormat="1" ht="18" customHeight="1" x14ac:dyDescent="0.3"/>
    <row r="250" s="15" customFormat="1" ht="18" customHeight="1" x14ac:dyDescent="0.3"/>
    <row r="251" s="15" customFormat="1" ht="18" customHeight="1" x14ac:dyDescent="0.3"/>
    <row r="252" s="15" customFormat="1" ht="18" customHeight="1" x14ac:dyDescent="0.3"/>
    <row r="253" s="15" customFormat="1" ht="18" customHeight="1" x14ac:dyDescent="0.3"/>
    <row r="254" s="15" customFormat="1" ht="18" customHeight="1" x14ac:dyDescent="0.3"/>
    <row r="255" s="15" customFormat="1" ht="18" customHeight="1" x14ac:dyDescent="0.3"/>
    <row r="256" s="15" customFormat="1" ht="18" customHeight="1" x14ac:dyDescent="0.3"/>
    <row r="257" s="15" customFormat="1" ht="18" customHeight="1" x14ac:dyDescent="0.3"/>
    <row r="258" s="15" customFormat="1" ht="18" customHeight="1" x14ac:dyDescent="0.3"/>
    <row r="259" s="15" customFormat="1" ht="18" customHeight="1" x14ac:dyDescent="0.3"/>
    <row r="260" s="15" customFormat="1" ht="18" customHeight="1" x14ac:dyDescent="0.3"/>
    <row r="261" s="15" customFormat="1" ht="18" customHeight="1" x14ac:dyDescent="0.3"/>
    <row r="262" s="15" customFormat="1" ht="18" customHeight="1" x14ac:dyDescent="0.3"/>
    <row r="263" s="15" customFormat="1" ht="18" customHeight="1" x14ac:dyDescent="0.3"/>
    <row r="264" s="15" customFormat="1" ht="18" customHeight="1" x14ac:dyDescent="0.3"/>
    <row r="265" s="15" customFormat="1" ht="18" customHeight="1" x14ac:dyDescent="0.3"/>
    <row r="266" s="15" customFormat="1" ht="18" customHeight="1" x14ac:dyDescent="0.3"/>
    <row r="267" s="15" customFormat="1" ht="18" customHeight="1" x14ac:dyDescent="0.3"/>
    <row r="268" s="15" customFormat="1" ht="18" customHeight="1" x14ac:dyDescent="0.3"/>
    <row r="269" s="15" customFormat="1" ht="18" customHeight="1" x14ac:dyDescent="0.3"/>
    <row r="270" s="15" customFormat="1" ht="18" customHeight="1" x14ac:dyDescent="0.3"/>
    <row r="271" s="15" customFormat="1" ht="18" customHeight="1" x14ac:dyDescent="0.3"/>
    <row r="272" s="15" customFormat="1" ht="18" customHeight="1" x14ac:dyDescent="0.3"/>
    <row r="273" s="15" customFormat="1" ht="18" customHeight="1" x14ac:dyDescent="0.3"/>
    <row r="274" s="15" customFormat="1" ht="18" customHeight="1" x14ac:dyDescent="0.3"/>
    <row r="275" s="15" customFormat="1" ht="18" customHeight="1" x14ac:dyDescent="0.3"/>
    <row r="276" s="15" customFormat="1" ht="18" customHeight="1" x14ac:dyDescent="0.3"/>
    <row r="277" s="15" customFormat="1" ht="18" customHeight="1" x14ac:dyDescent="0.3"/>
    <row r="278" s="15" customFormat="1" ht="18" customHeight="1" x14ac:dyDescent="0.3"/>
    <row r="279" s="15" customFormat="1" ht="18" customHeight="1" x14ac:dyDescent="0.3"/>
    <row r="280" s="15" customFormat="1" ht="18" customHeight="1" x14ac:dyDescent="0.3"/>
    <row r="281" s="15" customFormat="1" ht="18" customHeight="1" x14ac:dyDescent="0.3"/>
    <row r="282" s="15" customFormat="1" ht="18" customHeight="1" x14ac:dyDescent="0.3"/>
    <row r="283" s="15" customFormat="1" ht="18" customHeight="1" x14ac:dyDescent="0.3"/>
    <row r="284" s="15" customFormat="1" ht="18" customHeight="1" x14ac:dyDescent="0.3"/>
    <row r="285" s="15" customFormat="1" ht="18" customHeight="1" x14ac:dyDescent="0.3"/>
    <row r="286" s="15" customFormat="1" ht="18" customHeight="1" x14ac:dyDescent="0.3"/>
    <row r="287" s="15" customFormat="1" ht="18" customHeight="1" x14ac:dyDescent="0.3"/>
    <row r="288" s="15" customFormat="1" ht="18" customHeight="1" x14ac:dyDescent="0.3"/>
    <row r="289" s="15" customFormat="1" ht="18" customHeight="1" x14ac:dyDescent="0.3"/>
    <row r="290" s="15" customFormat="1" ht="18" customHeight="1" x14ac:dyDescent="0.3"/>
    <row r="291" s="15" customFormat="1" ht="18" customHeight="1" x14ac:dyDescent="0.3"/>
    <row r="292" s="15" customFormat="1" ht="18" customHeight="1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&amp;L&amp;"Arial,Regular"&amp;9&amp;A&amp;R&amp;"Arial,Regular"&amp;9Statistics South Africa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1. value added (current)</vt:lpstr>
      <vt:lpstr>2. value added (constant)</vt:lpstr>
      <vt:lpstr>3. prod &amp; gen of inc acc (cur)</vt:lpstr>
      <vt:lpstr>4. prod acc (constant)</vt:lpstr>
      <vt:lpstr>5. indices</vt:lpstr>
      <vt:lpstr>'1. value added (current)'!Print_Area</vt:lpstr>
      <vt:lpstr>'2. value added (constant)'!Print_Area</vt:lpstr>
      <vt:lpstr>'3. prod &amp; gen of inc acc (cur)'!Print_Area</vt:lpstr>
      <vt:lpstr>'4. prod acc (constant)'!Print_Area</vt:lpstr>
      <vt:lpstr>'5. indices'!Print_Area</vt:lpstr>
      <vt:lpstr>'1. value added (current)'!Print_Titles</vt:lpstr>
      <vt:lpstr>'2. value added (constant)'!Print_Titles</vt:lpstr>
      <vt:lpstr>'3. prod &amp; gen of inc acc (cur)'!Print_Titles</vt:lpstr>
      <vt:lpstr>'4. prod acc (constant)'!Print_Titles</vt:lpstr>
      <vt:lpstr>'5. indices'!Print_Titles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Perkins</dc:creator>
  <cp:lastModifiedBy>Robert Mabunda</cp:lastModifiedBy>
  <cp:lastPrinted>2025-05-28T17:35:19Z</cp:lastPrinted>
  <dcterms:created xsi:type="dcterms:W3CDTF">2014-08-15T11:25:42Z</dcterms:created>
  <dcterms:modified xsi:type="dcterms:W3CDTF">2025-06-03T07:06:04Z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BontlenyanaM@statssa.gov.za</vt:lpwstr>
  </property>
  <property fmtid="{D5CDD505-2E9C-101B-9397-08002B2CF9AE}" pid="5" name="MSIP_Label_a4616250-01d4-40ab-a2e8-d4b03b0a4768_SetDate">
    <vt:lpwstr>2021-08-13T14:57:56.6336140Z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2ac5a36a-5dc5-4abf-8539-2c74c99fb4ec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